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7. Julio 2022/"/>
    </mc:Choice>
  </mc:AlternateContent>
  <xr:revisionPtr revIDLastSave="25" documentId="13_ncr:1_{07730DCA-2B0E-40D8-BA2D-7EA38058A9AA}" xr6:coauthVersionLast="47" xr6:coauthVersionMax="47" xr10:uidLastSave="{49DC7EA6-45C5-42C2-B680-CBDFC452C2F9}"/>
  <bookViews>
    <workbookView xWindow="-120" yWindow="-120" windowWidth="29040" windowHeight="15840" xr2:uid="{00000000-000D-0000-FFFF-FFFF00000000}"/>
  </bookViews>
  <sheets>
    <sheet name="BALANCE JULIO 2022" sheetId="6" r:id="rId1"/>
    <sheet name="Hoja1" sheetId="2" r:id="rId2"/>
  </sheets>
  <definedNames>
    <definedName name="_xlnm.Print_Area" localSheetId="1">Hoja1!$A$1:$H$31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2" l="1"/>
  <c r="D10" i="6"/>
  <c r="D33" i="2" l="1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F23" i="2"/>
  <c r="D35" i="2"/>
  <c r="D34" i="2"/>
  <c r="E28" i="2"/>
  <c r="F8" i="2"/>
  <c r="F7" i="2"/>
  <c r="D9" i="6"/>
  <c r="D25" i="6"/>
  <c r="D28" i="6" s="1"/>
  <c r="D16" i="6"/>
  <c r="D18" i="6" s="1"/>
  <c r="D20" i="6" l="1"/>
  <c r="D30" i="6" s="1"/>
  <c r="D31" i="6" l="1"/>
  <c r="D33" i="6" s="1"/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4" i="2"/>
  <c r="F25" i="2"/>
  <c r="F26" i="2"/>
  <c r="F27" i="2"/>
  <c r="D28" i="2"/>
  <c r="C28" i="2"/>
  <c r="G27" i="2" l="1"/>
  <c r="G28" i="2" s="1"/>
  <c r="F28" i="2"/>
</calcChain>
</file>

<file path=xl/sharedStrings.xml><?xml version="1.0" encoding="utf-8"?>
<sst xmlns="http://schemas.openxmlformats.org/spreadsheetml/2006/main" count="38" uniqueCount="34">
  <si>
    <t>BALANCE GENERAL</t>
  </si>
  <si>
    <t>VALORES RD$</t>
  </si>
  <si>
    <t>ACTIVOS</t>
  </si>
  <si>
    <t>Corrientes</t>
  </si>
  <si>
    <t xml:space="preserve">Efectivo en Caja </t>
  </si>
  <si>
    <t>Efectivo en Banco</t>
  </si>
  <si>
    <t>Total Activos corrientes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</si>
  <si>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</si>
  <si>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</si>
  <si>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</si>
  <si>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</si>
  <si>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</si>
  <si>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</si>
  <si>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 no Corrientes</t>
  </si>
  <si>
    <t>TOTAL ACTIVOS</t>
  </si>
  <si>
    <t>PASIVOS</t>
  </si>
  <si>
    <t>Pasivos Corrientes</t>
  </si>
  <si>
    <t>Cuentas por Pagar</t>
  </si>
  <si>
    <t>Total Pasivos Corrientes</t>
  </si>
  <si>
    <t>Pasivos no Corrientes</t>
  </si>
  <si>
    <t>TOTAL PASIVO</t>
  </si>
  <si>
    <t>PATRIMONIO</t>
  </si>
  <si>
    <t>Patrimonio</t>
  </si>
  <si>
    <t>TOTAL PATRIMONIO</t>
  </si>
  <si>
    <t>TOTAL PASIVOS Y PATRIMONIO</t>
  </si>
  <si>
    <t>Total</t>
  </si>
  <si>
    <t>Depreciacion</t>
  </si>
  <si>
    <t>Valor real</t>
  </si>
  <si>
    <t>Valor en libros</t>
  </si>
  <si>
    <t>Diferencia</t>
  </si>
  <si>
    <t>AL 31 DE JULIO DE 2022</t>
  </si>
  <si>
    <t>Tipo de Activo</t>
  </si>
  <si>
    <t>Monto Adquisiscion</t>
  </si>
  <si>
    <t>Montos reales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</si>
</sst>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2" fillId="0" borderId="2" xfId="0" applyFont="1" applyBorder="1"/>
    <xf numFmtId="164" fontId="2" fillId="0" borderId="2" xfId="1" applyFont="1" applyBorder="1"/>
    <xf numFmtId="0" fontId="0" fillId="0" borderId="4" xfId="0" applyBorder="1"/>
    <xf numFmtId="0" fontId="0" fillId="0" borderId="0" xfId="0" applyBorder="1"/>
    <xf numFmtId="164" fontId="2" fillId="0" borderId="0" xfId="1" applyFont="1" applyBorder="1"/>
    <xf numFmtId="0" fontId="3" fillId="0" borderId="4" xfId="0" applyFont="1" applyBorder="1"/>
    <xf numFmtId="164" fontId="0" fillId="0" borderId="0" xfId="1" applyFont="1" applyFill="1" applyBorder="1" applyAlignment="1">
      <alignment horizontal="center"/>
    </xf>
    <xf numFmtId="164" fontId="1" fillId="0" borderId="0" xfId="1" applyFont="1" applyBorder="1"/>
    <xf numFmtId="164" fontId="0" fillId="0" borderId="0" xfId="1" applyFont="1"/>
    <xf numFmtId="164" fontId="4" fillId="0" borderId="0" xfId="1" applyFont="1" applyBorder="1"/>
    <xf numFmtId="0" fontId="2" fillId="0" borderId="4" xfId="0" applyFont="1" applyBorder="1"/>
    <xf numFmtId="164" fontId="2" fillId="0" borderId="0" xfId="1" applyFont="1" applyBorder="1" applyAlignment="1">
      <alignment horizontal="right"/>
    </xf>
    <xf numFmtId="164" fontId="2" fillId="0" borderId="0" xfId="1" applyFont="1"/>
    <xf numFmtId="0" fontId="0" fillId="0" borderId="6" xfId="0" applyBorder="1"/>
    <xf numFmtId="0" fontId="2" fillId="0" borderId="7" xfId="0" applyFont="1" applyBorder="1"/>
    <xf numFmtId="164" fontId="2" fillId="0" borderId="7" xfId="1" applyFont="1" applyBorder="1"/>
    <xf numFmtId="0" fontId="2" fillId="0" borderId="0" xfId="0" applyFont="1"/>
    <xf numFmtId="43" fontId="0" fillId="0" borderId="0" xfId="0" applyNumberFormat="1"/>
    <xf numFmtId="164" fontId="1" fillId="0" borderId="0" xfId="1" applyFont="1" applyBorder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5" xfId="1" applyFont="1" applyBorder="1"/>
    <xf numFmtId="164" fontId="5" fillId="0" borderId="0" xfId="1" applyFont="1" applyBorder="1"/>
    <xf numFmtId="164" fontId="0" fillId="0" borderId="3" xfId="1" applyFont="1" applyBorder="1"/>
    <xf numFmtId="164" fontId="2" fillId="0" borderId="5" xfId="1" applyFont="1" applyBorder="1"/>
    <xf numFmtId="164" fontId="0" fillId="0" borderId="8" xfId="1" applyFont="1" applyBorder="1"/>
    <xf numFmtId="164" fontId="2" fillId="0" borderId="9" xfId="1" applyFont="1" applyBorder="1"/>
    <xf numFmtId="164" fontId="0" fillId="2" borderId="0" xfId="1" applyFont="1" applyFill="1"/>
    <xf numFmtId="0" fontId="6" fillId="0" borderId="0" xfId="0" applyFont="1"/>
    <xf numFmtId="0" fontId="0" fillId="5" borderId="0" xfId="0" applyFill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0" fontId="7" fillId="0" borderId="0" xfId="0" applyFont="1" applyBorder="1"/>
    <xf numFmtId="164" fontId="2" fillId="0" borderId="0" xfId="1" applyFont="1" applyAlignment="1">
      <alignment horizontal="left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0" fillId="3" borderId="0" xfId="1" applyFont="1" applyFill="1" applyAlignment="1">
      <alignment horizontal="center"/>
    </xf>
    <xf numFmtId="43" fontId="0" fillId="3" borderId="0" xfId="0" applyNumberFormat="1" applyFill="1" applyAlignment="1">
      <alignment horizontal="center"/>
    </xf>
    <xf numFmtId="164" fontId="0" fillId="2" borderId="0" xfId="1" applyFont="1" applyFill="1" applyAlignment="1">
      <alignment horizontal="center"/>
    </xf>
    <xf numFmtId="43" fontId="0" fillId="2" borderId="0" xfId="0" applyNumberFormat="1" applyFill="1" applyAlignment="1">
      <alignment horizontal="center"/>
    </xf>
    <xf numFmtId="164" fontId="0" fillId="4" borderId="0" xfId="1" applyFont="1" applyFill="1" applyAlignment="1">
      <alignment horizontal="center"/>
    </xf>
    <xf numFmtId="43" fontId="0" fillId="4" borderId="0" xfId="0" applyNumberFormat="1" applyFill="1" applyAlignment="1">
      <alignment horizontal="center"/>
    </xf>
    <xf numFmtId="164" fontId="2" fillId="0" borderId="0" xfId="1" applyFont="1" applyAlignment="1">
      <alignment horizontal="center"/>
    </xf>
    <xf numFmtId="0" fontId="2" fillId="2" borderId="0" xfId="0" applyFont="1" applyFill="1"/>
    <xf numFmtId="164" fontId="2" fillId="2" borderId="0" xfId="1" applyFont="1" applyFill="1"/>
    <xf numFmtId="164" fontId="2" fillId="2" borderId="0" xfId="0" applyNumberFormat="1" applyFont="1" applyFill="1"/>
    <xf numFmtId="8" fontId="0" fillId="0" borderId="0" xfId="0" applyNumberFormat="1"/>
    <xf numFmtId="4" fontId="0" fillId="0" borderId="0" xfId="0" applyNumberFormat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657225</xdr:colOff>
      <xdr:row>4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D4E4B8-29AE-4F05-9ADC-DCF8C5695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695325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657225</xdr:colOff>
      <xdr:row>4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2E4706-3969-42DD-8F4D-2A96BA8F8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695325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981075</xdr:colOff>
      <xdr:row>4</xdr:row>
      <xdr:rowOff>104774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076E5C-E7BB-4920-8B53-39731DBF4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866775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33</xdr:row>
      <xdr:rowOff>95250</xdr:rowOff>
    </xdr:from>
    <xdr:to>
      <xdr:col>4</xdr:col>
      <xdr:colOff>942976</xdr:colOff>
      <xdr:row>46</xdr:row>
      <xdr:rowOff>76200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1EAB84F-53DA-383C-2462-99B46AA4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810375"/>
          <a:ext cx="5943601" cy="289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8B10F-21E7-486F-8BF8-AA43F55BC553}">
  <sheetPr>
    <pageSetUpPr fitToPage="1"/>
  </sheetPr>
  <dimension ref="B1:G46"/>
  <sheetViews>
    <sheetView tabSelected="1" topLeftCell="A17" workbookViewId="0">
      <selection sqref="A1:E46"/>
    </sheetView>
  </sheetViews>
  <sheetFormatPr baseColWidth="10" defaultColWidth="9.140625" defaultRowHeight="15" x14ac:dyDescent="0.25"/>
  <cols>
    <col min="1" max="1" width="2.28515625" customWidth="1"/>
    <col min="2" max="2" width="29.140625" customWidth="1"/>
    <col min="3" max="3" width="28.42578125" style="18" customWidth="1"/>
    <col min="4" max="4" width="17.7109375" style="14" customWidth="1"/>
    <col min="5" max="5" width="15.28515625" style="10" customWidth="1"/>
    <col min="6" max="6" width="15.7109375" customWidth="1"/>
    <col min="7" max="7" width="14.140625" bestFit="1" customWidth="1"/>
  </cols>
  <sheetData>
    <row r="1" spans="2:7" x14ac:dyDescent="0.25">
      <c r="B1" s="1"/>
      <c r="C1" s="2"/>
      <c r="D1" s="3"/>
      <c r="E1" s="25"/>
    </row>
    <row r="2" spans="2:7" x14ac:dyDescent="0.25">
      <c r="B2" s="53" t="s">
        <v>0</v>
      </c>
      <c r="C2" s="54"/>
      <c r="D2" s="54"/>
      <c r="E2" s="55"/>
    </row>
    <row r="3" spans="2:7" x14ac:dyDescent="0.25">
      <c r="B3" s="53" t="s">
        <v>1</v>
      </c>
      <c r="C3" s="54"/>
      <c r="D3" s="54"/>
      <c r="E3" s="55"/>
    </row>
    <row r="4" spans="2:7" x14ac:dyDescent="0.25">
      <c r="B4" s="53" t="s">
        <v>30</v>
      </c>
      <c r="C4" s="54"/>
      <c r="D4" s="54"/>
      <c r="E4" s="55"/>
    </row>
    <row r="5" spans="2:7" x14ac:dyDescent="0.25">
      <c r="B5" s="4"/>
      <c r="D5" s="6"/>
      <c r="E5" s="23"/>
    </row>
    <row r="6" spans="2:7" x14ac:dyDescent="0.25">
      <c r="B6" s="7" t="s">
        <v>2</v>
      </c>
      <c r="D6" s="6"/>
      <c r="E6" s="23"/>
    </row>
    <row r="7" spans="2:7" x14ac:dyDescent="0.25">
      <c r="B7" s="7" t="s">
        <v>3</v>
      </c>
      <c r="D7" s="6"/>
      <c r="E7" s="23"/>
      <c r="F7" s="8"/>
    </row>
    <row r="8" spans="2:7" x14ac:dyDescent="0.25">
      <c r="B8" s="4" t="s">
        <v>4</v>
      </c>
      <c r="D8" s="9">
        <v>46323.519999999997</v>
      </c>
      <c r="E8" s="23"/>
      <c r="F8" s="10"/>
      <c r="G8" s="19"/>
    </row>
    <row r="9" spans="2:7" x14ac:dyDescent="0.25">
      <c r="B9" s="4" t="s">
        <v>5</v>
      </c>
      <c r="D9" s="9">
        <f>149116.58+2210195.14</f>
        <v>2359311.7200000002</v>
      </c>
      <c r="E9" s="23"/>
      <c r="F9" s="10"/>
      <c r="G9" s="19"/>
    </row>
    <row r="10" spans="2:7" x14ac:dyDescent="0.25">
      <c r="B10" s="4"/>
      <c r="C10" s="18" t="s">
        <v>6</v>
      </c>
      <c r="D10" s="28">
        <f>D8+D9</f>
        <v>2405635.2400000002</v>
      </c>
      <c r="E10" s="26"/>
      <c r="F10" s="10"/>
    </row>
    <row r="11" spans="2:7" x14ac:dyDescent="0.25">
      <c r="B11" s="4"/>
      <c r="D11" s="6"/>
      <c r="E11" s="23"/>
      <c r="F11" s="10"/>
    </row>
    <row r="12" spans="2:7" x14ac:dyDescent="0.25">
      <c r="B12" s="7" t="s">
        <v>7</v>
      </c>
      <c r="D12" s="6"/>
      <c r="E12" s="23"/>
      <c r="F12" s="10"/>
    </row>
    <row r="13" spans="2:7" x14ac:dyDescent="0.25">
      <c r="B13" s="4" t="s">
        <v>8</v>
      </c>
      <c r="D13" s="9">
        <v>22564403.829999998</v>
      </c>
      <c r="E13" s="23"/>
      <c r="F13" s="10"/>
    </row>
    <row r="14" spans="2:7" x14ac:dyDescent="0.25">
      <c r="B14" s="4" t="s">
        <v>9</v>
      </c>
      <c r="D14" s="9">
        <v>12393449.550000001</v>
      </c>
      <c r="E14" s="23"/>
      <c r="F14" s="10"/>
    </row>
    <row r="15" spans="2:7" ht="26.25" customHeight="1" x14ac:dyDescent="0.4">
      <c r="B15" s="4" t="s">
        <v>10</v>
      </c>
      <c r="D15" s="11">
        <v>8964235.9000000004</v>
      </c>
      <c r="E15" s="23"/>
      <c r="F15" s="10"/>
    </row>
    <row r="16" spans="2:7" x14ac:dyDescent="0.25">
      <c r="B16" s="12" t="s">
        <v>11</v>
      </c>
      <c r="D16" s="6">
        <f>D13+D14+D15</f>
        <v>43922089.279999994</v>
      </c>
      <c r="E16" s="23"/>
      <c r="F16" s="10"/>
    </row>
    <row r="17" spans="2:7" ht="17.25" x14ac:dyDescent="0.4">
      <c r="B17" s="4" t="s">
        <v>12</v>
      </c>
      <c r="D17" s="11">
        <v>27981468.460000001</v>
      </c>
      <c r="E17" s="23"/>
      <c r="F17" s="10"/>
    </row>
    <row r="18" spans="2:7" x14ac:dyDescent="0.25">
      <c r="B18" s="4"/>
      <c r="C18" s="18" t="s">
        <v>13</v>
      </c>
      <c r="D18" s="6">
        <f>D16-D17</f>
        <v>15940620.819999993</v>
      </c>
      <c r="E18" s="23"/>
      <c r="F18" s="10"/>
    </row>
    <row r="19" spans="2:7" x14ac:dyDescent="0.25">
      <c r="B19" s="4"/>
      <c r="D19" s="6"/>
      <c r="E19" s="23"/>
      <c r="F19" s="10"/>
    </row>
    <row r="20" spans="2:7" ht="17.25" x14ac:dyDescent="0.4">
      <c r="B20" s="4"/>
      <c r="C20" s="13" t="s">
        <v>14</v>
      </c>
      <c r="D20" s="24">
        <f>D10+D18</f>
        <v>18346256.059999995</v>
      </c>
      <c r="E20" s="23"/>
      <c r="F20" s="10"/>
    </row>
    <row r="21" spans="2:7" ht="26.25" customHeight="1" x14ac:dyDescent="0.25">
      <c r="B21" s="4"/>
      <c r="D21" s="6"/>
      <c r="E21" s="23"/>
      <c r="F21" s="10"/>
    </row>
    <row r="22" spans="2:7" x14ac:dyDescent="0.25">
      <c r="B22" s="7" t="s">
        <v>15</v>
      </c>
      <c r="D22" s="6"/>
      <c r="E22" s="23"/>
      <c r="F22" s="10"/>
    </row>
    <row r="23" spans="2:7" x14ac:dyDescent="0.25">
      <c r="B23" s="7" t="s">
        <v>16</v>
      </c>
      <c r="D23" s="6"/>
      <c r="E23" s="23"/>
      <c r="F23" s="10"/>
    </row>
    <row r="24" spans="2:7" x14ac:dyDescent="0.25">
      <c r="B24" s="4" t="s">
        <v>17</v>
      </c>
      <c r="D24" s="20">
        <v>1889226.59</v>
      </c>
      <c r="E24" s="23"/>
      <c r="F24" s="10"/>
    </row>
    <row r="25" spans="2:7" x14ac:dyDescent="0.25">
      <c r="B25" s="4"/>
      <c r="C25" s="18" t="s">
        <v>18</v>
      </c>
      <c r="D25" s="28">
        <f>D24</f>
        <v>1889226.59</v>
      </c>
      <c r="E25" s="23"/>
      <c r="F25" s="10"/>
    </row>
    <row r="26" spans="2:7" x14ac:dyDescent="0.25">
      <c r="B26" s="7" t="s">
        <v>19</v>
      </c>
      <c r="D26" s="6">
        <v>0</v>
      </c>
      <c r="E26" s="23"/>
      <c r="F26" s="52"/>
    </row>
    <row r="27" spans="2:7" x14ac:dyDescent="0.25">
      <c r="B27" s="7"/>
      <c r="D27" s="6"/>
      <c r="E27" s="23"/>
      <c r="F27" s="52"/>
    </row>
    <row r="28" spans="2:7" ht="17.25" x14ac:dyDescent="0.4">
      <c r="B28" s="4"/>
      <c r="C28" s="13" t="s">
        <v>20</v>
      </c>
      <c r="D28" s="24">
        <f>D25+D26</f>
        <v>1889226.59</v>
      </c>
      <c r="E28" s="23"/>
    </row>
    <row r="29" spans="2:7" x14ac:dyDescent="0.25">
      <c r="B29" s="7" t="s">
        <v>21</v>
      </c>
      <c r="D29" s="6"/>
      <c r="E29" s="23"/>
    </row>
    <row r="30" spans="2:7" ht="17.25" x14ac:dyDescent="0.4">
      <c r="B30" s="4" t="s">
        <v>22</v>
      </c>
      <c r="D30" s="11">
        <f>D20-D28</f>
        <v>16457029.469999995</v>
      </c>
      <c r="E30" s="23"/>
      <c r="G30" s="51"/>
    </row>
    <row r="31" spans="2:7" x14ac:dyDescent="0.25">
      <c r="B31" s="4"/>
      <c r="C31" s="13" t="s">
        <v>23</v>
      </c>
      <c r="D31" s="6">
        <f>D20-D28</f>
        <v>16457029.469999995</v>
      </c>
      <c r="E31" s="23"/>
    </row>
    <row r="32" spans="2:7" x14ac:dyDescent="0.25">
      <c r="B32" s="4"/>
      <c r="C32" s="13"/>
      <c r="D32" s="6"/>
      <c r="E32" s="23"/>
    </row>
    <row r="33" spans="2:5" ht="17.25" x14ac:dyDescent="0.4">
      <c r="B33" s="4"/>
      <c r="C33" s="18" t="s">
        <v>24</v>
      </c>
      <c r="D33" s="24">
        <f>D28+D31</f>
        <v>18346256.059999995</v>
      </c>
      <c r="E33" s="23"/>
    </row>
    <row r="34" spans="2:5" x14ac:dyDescent="0.25">
      <c r="B34" s="4"/>
      <c r="D34" s="6"/>
      <c r="E34" s="23"/>
    </row>
    <row r="35" spans="2:5" x14ac:dyDescent="0.25">
      <c r="B35" s="4"/>
      <c r="D35" s="6"/>
      <c r="E35" s="23"/>
    </row>
    <row r="36" spans="2:5" x14ac:dyDescent="0.25">
      <c r="B36" s="4"/>
      <c r="C36"/>
      <c r="D36" s="22"/>
      <c r="E36" s="23"/>
    </row>
    <row r="37" spans="2:5" ht="26.25" customHeight="1" x14ac:dyDescent="0.25">
      <c r="B37" s="32"/>
      <c r="C37"/>
      <c r="D37" s="33"/>
      <c r="E37" s="23"/>
    </row>
    <row r="38" spans="2:5" x14ac:dyDescent="0.25">
      <c r="B38" s="4"/>
      <c r="C38"/>
      <c r="D38" s="22"/>
      <c r="E38" s="23"/>
    </row>
    <row r="39" spans="2:5" x14ac:dyDescent="0.25">
      <c r="B39" s="4"/>
      <c r="C39" s="30"/>
      <c r="D39" s="21"/>
      <c r="E39" s="23"/>
    </row>
    <row r="40" spans="2:5" x14ac:dyDescent="0.25">
      <c r="B40" s="4"/>
      <c r="C40"/>
      <c r="D40" s="22"/>
      <c r="E40" s="23"/>
    </row>
    <row r="41" spans="2:5" x14ac:dyDescent="0.25">
      <c r="B41" s="4"/>
      <c r="D41" s="6"/>
      <c r="E41" s="23"/>
    </row>
    <row r="42" spans="2:5" x14ac:dyDescent="0.25">
      <c r="B42" s="4"/>
      <c r="C42" s="33"/>
      <c r="D42" s="6"/>
      <c r="E42" s="23"/>
    </row>
    <row r="43" spans="2:5" ht="26.25" customHeight="1" x14ac:dyDescent="0.25">
      <c r="B43" s="4"/>
      <c r="D43" s="6"/>
      <c r="E43" s="23"/>
    </row>
    <row r="44" spans="2:5" ht="26.25" customHeight="1" x14ac:dyDescent="0.25">
      <c r="B44" s="4"/>
      <c r="C44" s="33"/>
      <c r="D44" s="6"/>
      <c r="E44" s="23"/>
    </row>
    <row r="45" spans="2:5" x14ac:dyDescent="0.25">
      <c r="B45" s="4"/>
      <c r="C45" s="33"/>
      <c r="D45" s="6"/>
      <c r="E45" s="23"/>
    </row>
    <row r="46" spans="2:5" ht="15.75" thickBot="1" x14ac:dyDescent="0.3">
      <c r="B46" s="15"/>
      <c r="C46" s="16"/>
      <c r="D46" s="17"/>
      <c r="E46" s="27"/>
    </row>
  </sheetData>
  <mergeCells count="3">
    <mergeCell ref="B2:E2"/>
    <mergeCell ref="B3:E3"/>
    <mergeCell ref="B4:E4"/>
  </mergeCells>
  <pageMargins left="0.7" right="0.7" top="0.75" bottom="0.75" header="0.3" footer="0.3"/>
  <pageSetup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06DEE-69A9-42B2-ABE2-60D585BD14F0}">
  <dimension ref="B6:J36"/>
  <sheetViews>
    <sheetView zoomScaleNormal="100" workbookViewId="0">
      <selection activeCell="I32" sqref="I32"/>
    </sheetView>
  </sheetViews>
  <sheetFormatPr baseColWidth="10" defaultRowHeight="15" x14ac:dyDescent="0.25"/>
  <cols>
    <col min="2" max="2" width="13.85546875" customWidth="1"/>
    <col min="3" max="3" width="23.7109375" customWidth="1"/>
    <col min="4" max="4" width="16.140625" customWidth="1"/>
    <col min="5" max="5" width="14.140625" bestFit="1" customWidth="1"/>
    <col min="6" max="6" width="16" customWidth="1"/>
    <col min="8" max="8" width="25.28515625" customWidth="1"/>
    <col min="9" max="9" width="14.140625" bestFit="1" customWidth="1"/>
  </cols>
  <sheetData>
    <row r="6" spans="2:9" x14ac:dyDescent="0.25">
      <c r="B6" s="18" t="s">
        <v>31</v>
      </c>
      <c r="C6" s="18" t="s">
        <v>32</v>
      </c>
      <c r="D6" s="18" t="s">
        <v>26</v>
      </c>
      <c r="E6" s="18" t="s">
        <v>28</v>
      </c>
      <c r="F6" s="18" t="s">
        <v>27</v>
      </c>
      <c r="G6" s="18" t="s">
        <v>29</v>
      </c>
    </row>
    <row r="7" spans="2:9" x14ac:dyDescent="0.25">
      <c r="B7" s="38">
        <v>3</v>
      </c>
      <c r="C7" s="41">
        <v>8210</v>
      </c>
      <c r="D7" s="41">
        <v>5677.89</v>
      </c>
      <c r="E7" s="41">
        <v>2531.11</v>
      </c>
      <c r="F7" s="41">
        <f>+C7-D7</f>
        <v>2532.1099999999997</v>
      </c>
      <c r="G7" s="42">
        <f t="shared" ref="G7:G27" si="0">+F7-E7</f>
        <v>0.99999999999954525</v>
      </c>
    </row>
    <row r="8" spans="2:9" x14ac:dyDescent="0.25">
      <c r="B8" s="39">
        <v>1</v>
      </c>
      <c r="C8" s="43">
        <v>5862084.0599999996</v>
      </c>
      <c r="D8" s="43">
        <v>4449686.6900000004</v>
      </c>
      <c r="E8" s="43">
        <v>1411843.37</v>
      </c>
      <c r="F8" s="43">
        <f>+C8-D8</f>
        <v>1412397.3699999992</v>
      </c>
      <c r="G8" s="44">
        <f t="shared" si="0"/>
        <v>553.99999999906868</v>
      </c>
    </row>
    <row r="9" spans="2:9" x14ac:dyDescent="0.25">
      <c r="B9" s="38">
        <v>3</v>
      </c>
      <c r="C9" s="41">
        <v>10380</v>
      </c>
      <c r="D9" s="41">
        <v>1877.14</v>
      </c>
      <c r="E9" s="41">
        <v>8501.86</v>
      </c>
      <c r="F9" s="41">
        <f t="shared" ref="F9:F27" si="1">+C9-D9</f>
        <v>8502.86</v>
      </c>
      <c r="G9" s="42">
        <f t="shared" si="0"/>
        <v>1</v>
      </c>
    </row>
    <row r="10" spans="2:9" x14ac:dyDescent="0.25">
      <c r="B10" s="39">
        <v>1</v>
      </c>
      <c r="C10" s="43">
        <v>12802023.24</v>
      </c>
      <c r="D10" s="43">
        <v>8115776.5599999996</v>
      </c>
      <c r="E10" s="43">
        <v>4686226.68</v>
      </c>
      <c r="F10" s="43">
        <f t="shared" si="1"/>
        <v>4686246.6800000006</v>
      </c>
      <c r="G10" s="44">
        <f t="shared" si="0"/>
        <v>20.000000000931323</v>
      </c>
    </row>
    <row r="11" spans="2:9" x14ac:dyDescent="0.25">
      <c r="B11" s="38">
        <v>3</v>
      </c>
      <c r="C11" s="41">
        <v>2833449.63</v>
      </c>
      <c r="D11" s="41">
        <v>276389.2</v>
      </c>
      <c r="E11" s="41">
        <v>2556988.4300000002</v>
      </c>
      <c r="F11" s="41">
        <f t="shared" si="1"/>
        <v>2557060.4299999997</v>
      </c>
      <c r="G11" s="42">
        <f t="shared" si="0"/>
        <v>71.999999999534339</v>
      </c>
    </row>
    <row r="12" spans="2:9" x14ac:dyDescent="0.25">
      <c r="B12" s="38">
        <v>3</v>
      </c>
      <c r="C12" s="41">
        <v>881186.42</v>
      </c>
      <c r="D12" s="41">
        <v>156308.43</v>
      </c>
      <c r="E12" s="41">
        <v>724870.99</v>
      </c>
      <c r="F12" s="41">
        <f t="shared" si="1"/>
        <v>724877.99</v>
      </c>
      <c r="G12" s="42">
        <f t="shared" si="0"/>
        <v>7</v>
      </c>
    </row>
    <row r="13" spans="2:9" x14ac:dyDescent="0.25">
      <c r="B13" s="39">
        <v>1</v>
      </c>
      <c r="C13" s="43">
        <v>1348802.51</v>
      </c>
      <c r="D13" s="43">
        <v>1093986.8999999999</v>
      </c>
      <c r="E13" s="43">
        <v>254806.61</v>
      </c>
      <c r="F13" s="43">
        <f t="shared" si="1"/>
        <v>254815.6100000001</v>
      </c>
      <c r="G13" s="44">
        <f t="shared" si="0"/>
        <v>9.0000000001164153</v>
      </c>
    </row>
    <row r="14" spans="2:9" x14ac:dyDescent="0.25">
      <c r="B14" s="39">
        <v>1</v>
      </c>
      <c r="C14" s="43">
        <v>1054669.02</v>
      </c>
      <c r="D14" s="43">
        <v>756807.25</v>
      </c>
      <c r="E14" s="43">
        <v>297857.77</v>
      </c>
      <c r="F14" s="43">
        <f t="shared" si="1"/>
        <v>297861.77</v>
      </c>
      <c r="G14" s="44">
        <f t="shared" si="0"/>
        <v>4</v>
      </c>
      <c r="I14" s="19"/>
    </row>
    <row r="15" spans="2:9" x14ac:dyDescent="0.25">
      <c r="B15" s="38">
        <v>3</v>
      </c>
      <c r="C15" s="41">
        <v>51054.05</v>
      </c>
      <c r="D15" s="41">
        <v>3917.59</v>
      </c>
      <c r="E15" s="41">
        <v>47136.46</v>
      </c>
      <c r="F15" s="41">
        <f t="shared" si="1"/>
        <v>47136.460000000006</v>
      </c>
      <c r="G15" s="42">
        <f t="shared" si="0"/>
        <v>0</v>
      </c>
    </row>
    <row r="16" spans="2:9" x14ac:dyDescent="0.25">
      <c r="B16" s="40">
        <v>2</v>
      </c>
      <c r="C16" s="45">
        <v>9281544.9199999999</v>
      </c>
      <c r="D16" s="45">
        <v>7420706.3200000003</v>
      </c>
      <c r="E16" s="45">
        <v>1860836.6</v>
      </c>
      <c r="F16" s="45">
        <f t="shared" si="1"/>
        <v>1860838.5999999996</v>
      </c>
      <c r="G16" s="46">
        <f t="shared" si="0"/>
        <v>1.9999999995343387</v>
      </c>
    </row>
    <row r="17" spans="2:10" x14ac:dyDescent="0.25">
      <c r="B17" s="40">
        <v>2</v>
      </c>
      <c r="C17" s="45">
        <v>30846.07</v>
      </c>
      <c r="D17" s="45">
        <v>10487.78</v>
      </c>
      <c r="E17" s="45">
        <v>20352.29</v>
      </c>
      <c r="F17" s="45">
        <f t="shared" si="1"/>
        <v>20358.29</v>
      </c>
      <c r="G17" s="46">
        <f t="shared" si="0"/>
        <v>6</v>
      </c>
    </row>
    <row r="18" spans="2:10" x14ac:dyDescent="0.25">
      <c r="B18" s="40">
        <v>2</v>
      </c>
      <c r="C18" s="45">
        <v>2743897.7</v>
      </c>
      <c r="D18" s="45">
        <v>868900.62</v>
      </c>
      <c r="E18" s="45">
        <v>1874996.08</v>
      </c>
      <c r="F18" s="45">
        <f t="shared" si="1"/>
        <v>1874997.08</v>
      </c>
      <c r="G18" s="46">
        <f t="shared" si="0"/>
        <v>1</v>
      </c>
    </row>
    <row r="19" spans="2:10" x14ac:dyDescent="0.25">
      <c r="B19" s="40">
        <v>2</v>
      </c>
      <c r="C19" s="45">
        <v>337170.86</v>
      </c>
      <c r="D19" s="45">
        <v>324496.39</v>
      </c>
      <c r="E19" s="45">
        <v>12673.47</v>
      </c>
      <c r="F19" s="45">
        <f t="shared" si="1"/>
        <v>12674.469999999972</v>
      </c>
      <c r="G19" s="46">
        <f t="shared" si="0"/>
        <v>0.99999999997271516</v>
      </c>
    </row>
    <row r="20" spans="2:10" x14ac:dyDescent="0.25">
      <c r="B20" s="38">
        <v>3</v>
      </c>
      <c r="C20" s="41">
        <v>160630</v>
      </c>
      <c r="D20" s="41">
        <v>61912.29</v>
      </c>
      <c r="E20" s="41">
        <v>98708.71</v>
      </c>
      <c r="F20" s="41">
        <f t="shared" si="1"/>
        <v>98717.709999999992</v>
      </c>
      <c r="G20" s="42">
        <f t="shared" si="0"/>
        <v>8.9999999999854481</v>
      </c>
    </row>
    <row r="21" spans="2:10" x14ac:dyDescent="0.25">
      <c r="B21" s="39">
        <v>1</v>
      </c>
      <c r="C21" s="43">
        <v>1361724</v>
      </c>
      <c r="D21" s="43">
        <v>402815.08</v>
      </c>
      <c r="E21" s="43">
        <v>958899.92</v>
      </c>
      <c r="F21" s="43">
        <f t="shared" si="1"/>
        <v>958908.91999999993</v>
      </c>
      <c r="G21" s="44">
        <f t="shared" si="0"/>
        <v>8.9999999998835847</v>
      </c>
    </row>
    <row r="22" spans="2:10" x14ac:dyDescent="0.25">
      <c r="B22" s="38">
        <v>3</v>
      </c>
      <c r="C22" s="41">
        <v>4173720.37</v>
      </c>
      <c r="D22" s="41">
        <v>3459723.92</v>
      </c>
      <c r="E22" s="41">
        <v>713991.45</v>
      </c>
      <c r="F22" s="41">
        <f t="shared" si="1"/>
        <v>713996.45000000019</v>
      </c>
      <c r="G22" s="42">
        <f t="shared" si="0"/>
        <v>5.0000000002328306</v>
      </c>
    </row>
    <row r="23" spans="2:10" x14ac:dyDescent="0.25">
      <c r="B23" s="38">
        <v>3</v>
      </c>
      <c r="C23" s="41">
        <v>403173.37</v>
      </c>
      <c r="D23" s="41">
        <v>255281.39</v>
      </c>
      <c r="E23" s="41">
        <v>147811.98000000001</v>
      </c>
      <c r="F23" s="41">
        <f>+C23-D23</f>
        <v>147891.97999999998</v>
      </c>
      <c r="G23" s="42">
        <f t="shared" si="0"/>
        <v>79.999999999970896</v>
      </c>
    </row>
    <row r="24" spans="2:10" x14ac:dyDescent="0.25">
      <c r="B24" s="38">
        <v>3</v>
      </c>
      <c r="C24" s="41">
        <v>45920</v>
      </c>
      <c r="D24" s="41">
        <v>11561.73</v>
      </c>
      <c r="E24" s="41">
        <v>34356.269999999997</v>
      </c>
      <c r="F24" s="41">
        <f t="shared" si="1"/>
        <v>34358.270000000004</v>
      </c>
      <c r="G24" s="42">
        <f t="shared" si="0"/>
        <v>2.000000000007276</v>
      </c>
      <c r="H24" s="19"/>
    </row>
    <row r="25" spans="2:10" x14ac:dyDescent="0.25">
      <c r="B25" s="38">
        <v>3</v>
      </c>
      <c r="C25" s="41">
        <v>324902.5</v>
      </c>
      <c r="D25" s="41">
        <v>214690.64</v>
      </c>
      <c r="E25" s="41">
        <v>110204.86</v>
      </c>
      <c r="F25" s="41">
        <f t="shared" si="1"/>
        <v>110211.85999999999</v>
      </c>
      <c r="G25" s="42">
        <f t="shared" si="0"/>
        <v>6.9999999999854481</v>
      </c>
    </row>
    <row r="26" spans="2:10" x14ac:dyDescent="0.25">
      <c r="B26" s="39">
        <v>1</v>
      </c>
      <c r="C26" s="43">
        <v>135700</v>
      </c>
      <c r="D26" s="43">
        <v>90464.66</v>
      </c>
      <c r="E26" s="43">
        <v>45232.34</v>
      </c>
      <c r="F26" s="43">
        <f t="shared" si="1"/>
        <v>45235.34</v>
      </c>
      <c r="G26" s="44">
        <f t="shared" si="0"/>
        <v>3</v>
      </c>
    </row>
    <row r="27" spans="2:10" x14ac:dyDescent="0.25">
      <c r="B27" s="38">
        <v>3</v>
      </c>
      <c r="C27" s="41">
        <v>71793.56</v>
      </c>
      <c r="D27" s="41"/>
      <c r="E27" s="41">
        <v>71793.56</v>
      </c>
      <c r="F27" s="41">
        <f t="shared" si="1"/>
        <v>71793.56</v>
      </c>
      <c r="G27" s="42">
        <f t="shared" si="0"/>
        <v>0</v>
      </c>
    </row>
    <row r="28" spans="2:10" x14ac:dyDescent="0.25">
      <c r="B28" s="34" t="s">
        <v>25</v>
      </c>
      <c r="C28" s="47">
        <f>+C7+C8+C9+C10+C11+C12+C13+C14+C15+C16+C17+C18+C19+C20+C21+C22+C23+C24+C25+C26+C27</f>
        <v>43922882.280000001</v>
      </c>
      <c r="D28" s="47">
        <f t="shared" ref="D28" si="2">+D7+D8+D9+D10+D11+D12+D13+D14+D15+D16+D17+D18+D19+D20+D21+D22+D23+D24+D25+D26+D27</f>
        <v>27981468.469999999</v>
      </c>
      <c r="E28" s="47">
        <f>+E7+E8+E9+E10+E11+E12+E13+E14+E15+E16+E17+E18+E19+E20+E21+E22+E23+E24+E25+E26+E27</f>
        <v>15940620.809999999</v>
      </c>
      <c r="F28" s="47">
        <f>+F7+F8+F9+F10+F11+F12+F13+F14+F15+F16+F17+F18+F19+F20+F21+F22+F23+F24+F25+F26+F27</f>
        <v>15941413.810000001</v>
      </c>
      <c r="G28" s="47">
        <f>+G7+G8+G9+G10+G11+G12+G13+G14+G15+G16+G17+G18+G19+G20+G21+G22+G23+G24+G25+G26+G27</f>
        <v>792.99999999922284</v>
      </c>
    </row>
    <row r="29" spans="2:10" x14ac:dyDescent="0.25">
      <c r="C29" s="10"/>
      <c r="D29" s="10"/>
      <c r="E29" s="10"/>
      <c r="F29" s="14"/>
    </row>
    <row r="30" spans="2:10" x14ac:dyDescent="0.25">
      <c r="C30" s="10"/>
      <c r="D30" s="10"/>
      <c r="E30" s="10"/>
      <c r="F30" s="10"/>
      <c r="H30" s="19"/>
      <c r="J30" s="31"/>
    </row>
    <row r="31" spans="2:10" x14ac:dyDescent="0.25">
      <c r="B31" s="48" t="s">
        <v>29</v>
      </c>
      <c r="C31" s="29"/>
      <c r="D31" s="29"/>
      <c r="E31" s="29"/>
      <c r="F31" s="49"/>
      <c r="G31" s="50">
        <f>+F28-E28</f>
        <v>793.00000000186265</v>
      </c>
    </row>
    <row r="32" spans="2:10" x14ac:dyDescent="0.25">
      <c r="C32" s="37" t="s">
        <v>33</v>
      </c>
      <c r="D32" s="10"/>
      <c r="E32" s="10"/>
      <c r="F32" s="10"/>
    </row>
    <row r="33" spans="3:6" x14ac:dyDescent="0.25">
      <c r="C33" s="36" t="s">
        <v>8</v>
      </c>
      <c r="D33" s="35">
        <f>+C8+C10+C13+C14+C21+C26-G8-G10-G13-G14-G21-G26</f>
        <v>22564403.830000002</v>
      </c>
      <c r="E33" s="10"/>
      <c r="F33" s="10"/>
    </row>
    <row r="34" spans="3:6" x14ac:dyDescent="0.25">
      <c r="C34" s="36" t="s">
        <v>9</v>
      </c>
      <c r="D34" s="35">
        <f>+C16+C17+C18+C19-G16-G17-G18-G19</f>
        <v>12393449.550000001</v>
      </c>
      <c r="E34" s="10"/>
      <c r="F34" s="10"/>
    </row>
    <row r="35" spans="3:6" x14ac:dyDescent="0.25">
      <c r="C35" s="36" t="s">
        <v>10</v>
      </c>
      <c r="D35" s="35">
        <f>+C7+C9+C11+C12+C15+C20+C22+C23+C24+C25+C27-G7-G9-G11-G12-G20-G22-G23-G24-G25</f>
        <v>8964235.9000000004</v>
      </c>
      <c r="E35" s="10"/>
      <c r="F35" s="10"/>
    </row>
    <row r="36" spans="3:6" x14ac:dyDescent="0.25">
      <c r="C36" s="5"/>
    </row>
  </sheetData>
  <pageMargins left="0.7" right="0.7" top="0.75" bottom="0.75" header="0.3" footer="0.3"/>
  <pageSetup scale="85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JULIO 2022</vt:lpstr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Contreras</dc:creator>
  <cp:lastModifiedBy>Elba Irish De Los Santos Binet</cp:lastModifiedBy>
  <cp:lastPrinted>2022-08-11T18:02:51Z</cp:lastPrinted>
  <dcterms:created xsi:type="dcterms:W3CDTF">2021-12-29T15:51:30Z</dcterms:created>
  <dcterms:modified xsi:type="dcterms:W3CDTF">2022-08-11T18:08:57Z</dcterms:modified>
</cp:coreProperties>
</file>