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19" documentId="13_ncr:1_{9AB6491B-532A-432B-B3C9-3B55F3900E57}" xr6:coauthVersionLast="47" xr6:coauthVersionMax="47" xr10:uidLastSave="{4F6192F4-0FEC-4075-9552-AEE3E165B222}"/>
  <bookViews>
    <workbookView xWindow="-120" yWindow="-120" windowWidth="29040" windowHeight="15840" firstSheet="3" activeTab="3" xr2:uid="{00000000-000D-0000-FFFF-FFFF00000000}"/>
  </bookViews>
  <sheets>
    <sheet name="MAYO 2022" sheetId="1" r:id="rId1"/>
    <sheet name="Hoja2" sheetId="3" r:id="rId2"/>
    <sheet name="BALANCE JUNIO 2022 PLATAFORMA" sheetId="5" r:id="rId3"/>
    <sheet name="BALANCE OCTUBRE 2022" sheetId="10" r:id="rId4"/>
  </sheets>
  <definedNames>
    <definedName name="_xlnm.Print_Area" localSheetId="3">'BALANCE OCTUBRE 2022'!$A$1:$E$49</definedName>
    <definedName name="_xlnm.Print_Area" localSheetId="1">Hoja2!$A$1:$C$51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0" l="1"/>
  <c r="D32" i="10"/>
  <c r="D31" i="10"/>
  <c r="D29" i="10"/>
  <c r="D25" i="10"/>
  <c r="D20" i="10"/>
  <c r="D18" i="10"/>
  <c r="D16" i="10"/>
  <c r="D10" i="10"/>
  <c r="G19" i="10"/>
  <c r="G21" i="10" l="1"/>
  <c r="D10" i="5" l="1"/>
  <c r="D13" i="5" l="1"/>
  <c r="D9" i="5"/>
  <c r="D25" i="5" l="1"/>
  <c r="D28" i="5" s="1"/>
  <c r="D16" i="5"/>
  <c r="D18" i="5" s="1"/>
  <c r="D15" i="5"/>
  <c r="D14" i="5"/>
  <c r="D20" i="1"/>
  <c r="D19" i="1"/>
  <c r="D18" i="1"/>
  <c r="D20" i="5" l="1"/>
  <c r="D31" i="5" s="1"/>
  <c r="D33" i="5" s="1"/>
  <c r="C30" i="3"/>
  <c r="C34" i="3" s="1"/>
  <c r="C21" i="3"/>
  <c r="C23" i="3" s="1"/>
  <c r="C13" i="3"/>
  <c r="C15" i="3" s="1"/>
  <c r="D30" i="5" l="1"/>
  <c r="C25" i="3"/>
  <c r="C36" i="3" s="1"/>
  <c r="C37" i="3" l="1"/>
  <c r="C39" i="3" s="1"/>
  <c r="D13" i="1"/>
  <c r="D21" i="1" l="1"/>
  <c r="D30" i="1" l="1"/>
  <c r="D34" i="1" s="1"/>
  <c r="D23" i="1"/>
  <c r="D15" i="1"/>
  <c r="D25" i="1" l="1"/>
  <c r="D36" i="1" l="1"/>
  <c r="D37" i="1"/>
  <c r="D39" i="1" s="1"/>
</calcChain>
</file>

<file path=xl/sharedStrings.xml><?xml version="1.0" encoding="utf-8"?>
<sst xmlns="http://schemas.openxmlformats.org/spreadsheetml/2006/main" count="138" uniqueCount="49">
  <si>
    <t>BALANCE GENERAL</t>
  </si>
  <si>
    <t>VALORES RD$</t>
  </si>
  <si>
    <t>ACTIVOS</t>
  </si>
  <si>
    <t>Corrientes</t>
  </si>
  <si>
    <t xml:space="preserve">Efectivo en Caja </t>
  </si>
  <si>
    <t>Efectivo en Banco</t>
  </si>
  <si>
    <t>Inventario de Oficina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</si>
  <si>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</si>
  <si>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</si>
  <si>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</si>
  <si>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</si>
  <si>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</si>
  <si>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</si>
  <si>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</si>
  <si>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</si>
  <si>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</si>
  <si>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</si>
  <si>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</si>
  <si>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</si>
  <si>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</si>
  <si>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</si>
  <si>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</si>
  <si>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</si>
  <si>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</si>
  <si>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</si>
  <si>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</si>
  <si>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Elaborado por:</t>
  </si>
  <si>
    <t>Aprobado por:</t>
  </si>
  <si>
    <t>______________________________________</t>
  </si>
  <si>
    <t>________________________________</t>
  </si>
  <si>
    <t>Encargada Financiera</t>
  </si>
  <si>
    <t>AL 31 DE MAYO DE 2022</t>
  </si>
  <si>
    <t>Leydy De Los Santos</t>
  </si>
  <si>
    <t>Encargada Secc. Contabilidad</t>
  </si>
  <si>
    <t>Glarquis Gómez</t>
  </si>
  <si>
    <t>Revisado por:</t>
  </si>
  <si>
    <t>José Rafael Espaillat Muñoz</t>
  </si>
  <si>
    <t>Embajador, Rector</t>
  </si>
  <si>
    <t>AL 30 DE JUNIO DE 2022</t>
  </si>
  <si>
    <t>Revisado Por:</t>
  </si>
  <si>
    <t xml:space="preserve">    Glarquis Gómez </t>
  </si>
  <si>
    <t>Aprobado Por:</t>
  </si>
  <si>
    <t xml:space="preserve">        Roberto Rodriguez</t>
  </si>
  <si>
    <t xml:space="preserve">     Vicerrector Administrativo</t>
  </si>
  <si>
    <t xml:space="preserve">            Contadora</t>
  </si>
  <si>
    <t xml:space="preserve">         Preparado Por:</t>
  </si>
  <si>
    <t xml:space="preserve">     Leydy De Los Santos </t>
  </si>
  <si>
    <t>l</t>
  </si>
  <si>
    <t>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</si>
</sst>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164" fontId="2" fillId="0" borderId="0" xfId="1" applyFont="1" applyBorder="1"/>
    <xf numFmtId="0" fontId="0" fillId="0" borderId="5" xfId="0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0" fillId="0" borderId="0" xfId="0" applyNumberForma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5" fillId="0" borderId="6" xfId="1" applyFont="1" applyBorder="1"/>
    <xf numFmtId="164" fontId="2" fillId="0" borderId="0" xfId="1" applyFont="1"/>
    <xf numFmtId="0" fontId="0" fillId="0" borderId="7" xfId="0" applyBorder="1"/>
    <xf numFmtId="0" fontId="2" fillId="0" borderId="8" xfId="0" applyFont="1" applyBorder="1"/>
    <xf numFmtId="164" fontId="2" fillId="0" borderId="8" xfId="1" applyFont="1" applyBorder="1"/>
    <xf numFmtId="0" fontId="0" fillId="0" borderId="9" xfId="0" applyBorder="1"/>
    <xf numFmtId="0" fontId="0" fillId="0" borderId="0" xfId="0" applyAlignment="1">
      <alignment horizontal="center"/>
    </xf>
    <xf numFmtId="0" fontId="6" fillId="0" borderId="0" xfId="0" applyFont="1"/>
    <xf numFmtId="164" fontId="0" fillId="0" borderId="0" xfId="1" applyFont="1" applyAlignment="1">
      <alignment horizontal="left"/>
    </xf>
    <xf numFmtId="43" fontId="0" fillId="0" borderId="0" xfId="0" applyNumberFormat="1"/>
    <xf numFmtId="164" fontId="1" fillId="0" borderId="0" xfId="1" applyFont="1" applyBorder="1" applyAlignment="1">
      <alignment vertical="center"/>
    </xf>
    <xf numFmtId="165" fontId="0" fillId="0" borderId="0" xfId="1" applyNumberFormat="1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/>
    <xf numFmtId="164" fontId="0" fillId="0" borderId="5" xfId="1" applyFont="1" applyBorder="1" applyAlignment="1">
      <alignment horizontal="center"/>
    </xf>
    <xf numFmtId="164" fontId="0" fillId="0" borderId="5" xfId="1" applyFont="1" applyBorder="1"/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0" borderId="0" xfId="0" applyFont="1"/>
    <xf numFmtId="164" fontId="0" fillId="0" borderId="0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164" fontId="0" fillId="0" borderId="9" xfId="1" applyFont="1" applyBorder="1"/>
    <xf numFmtId="164" fontId="2" fillId="0" borderId="10" xfId="1" applyFont="1" applyBorder="1"/>
    <xf numFmtId="8" fontId="0" fillId="0" borderId="0" xfId="0" applyNumberFormat="1"/>
    <xf numFmtId="4" fontId="0" fillId="0" borderId="0" xfId="0" applyNumberFormat="1"/>
    <xf numFmtId="164" fontId="2" fillId="0" borderId="6" xfId="1" applyFont="1" applyBorder="1"/>
    <xf numFmtId="0" fontId="7" fillId="0" borderId="0" xfId="0" applyFont="1" applyAlignment="1">
      <alignment horizontal="center"/>
    </xf>
    <xf numFmtId="164" fontId="0" fillId="0" borderId="5" xfId="1" applyFont="1" applyBorder="1" applyAlignment="1"/>
    <xf numFmtId="0" fontId="7" fillId="0" borderId="4" xfId="0" applyFont="1" applyBorder="1"/>
    <xf numFmtId="0" fontId="7" fillId="0" borderId="0" xfId="0" applyFont="1"/>
    <xf numFmtId="0" fontId="8" fillId="0" borderId="0" xfId="0" applyFont="1"/>
    <xf numFmtId="0" fontId="7" fillId="0" borderId="8" xfId="0" applyFont="1" applyBorder="1"/>
    <xf numFmtId="164" fontId="0" fillId="0" borderId="9" xfId="1" applyFont="1" applyBorder="1" applyAlignment="1"/>
    <xf numFmtId="0" fontId="8" fillId="0" borderId="0" xfId="0" applyFont="1" applyAlignment="1">
      <alignment vertical="center"/>
    </xf>
    <xf numFmtId="164" fontId="0" fillId="0" borderId="0" xfId="1" applyFont="1" applyAlignment="1"/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/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7FE5.A45D5C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47625</xdr:rowOff>
    </xdr:from>
    <xdr:to>
      <xdr:col>1</xdr:col>
      <xdr:colOff>801687</xdr:colOff>
      <xdr:row>8</xdr:row>
      <xdr:rowOff>169622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C89C92-CD58-49DE-637E-D13545889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619125"/>
          <a:ext cx="725487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</xdr:row>
      <xdr:rowOff>95251</xdr:rowOff>
    </xdr:from>
    <xdr:to>
      <xdr:col>0</xdr:col>
      <xdr:colOff>962025</xdr:colOff>
      <xdr:row>7</xdr:row>
      <xdr:rowOff>40699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3DA71F-26A8-4729-ADBB-7C00158E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76276"/>
          <a:ext cx="619125" cy="7074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809625</xdr:colOff>
      <xdr:row>4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DDD510-A04D-45D3-90BA-94EDC7058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76201"/>
          <a:ext cx="69532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809625</xdr:colOff>
      <xdr:row>4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097D00-2E59-4629-B29B-69B1577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76201"/>
          <a:ext cx="69532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809625</xdr:colOff>
      <xdr:row>4</xdr:row>
      <xdr:rowOff>104774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E12094-BF4F-4CED-979D-663E2CC6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76201"/>
          <a:ext cx="69532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809625</xdr:colOff>
      <xdr:row>4</xdr:row>
      <xdr:rowOff>104774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B1707FB-FE93-4987-BE49-17A7B7879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76201"/>
          <a:ext cx="695325" cy="866774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36</xdr:row>
      <xdr:rowOff>66675</xdr:rowOff>
    </xdr:from>
    <xdr:to>
      <xdr:col>5</xdr:col>
      <xdr:colOff>17494</xdr:colOff>
      <xdr:row>43</xdr:row>
      <xdr:rowOff>19050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AC77ABF-6879-4DF8-A76A-E9E1C474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124700"/>
          <a:ext cx="6075394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0B25E4-3BCC-4252-9536-9E7E48F09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D13FD1-D1DD-4210-95BC-4034A298F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41035A-B7B7-4B33-AA12-ADB86AA13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56197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E9CEFC3-C622-4650-B047-14FE3DAD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328D94-C93F-447A-B025-09F85087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75E8B93-8899-4D11-96FB-BBDC7C416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56197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8F0E4F6-BFB4-4189-96E9-C51D9A71C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BF496A7-8F7B-4BD3-A8EE-46358D41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EF998CE-034A-4AC0-A11F-CA6182B6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561975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6"/>
  <sheetViews>
    <sheetView topLeftCell="A4" workbookViewId="0">
      <selection activeCell="D17" sqref="D17"/>
    </sheetView>
  </sheetViews>
  <sheetFormatPr baseColWidth="10" defaultColWidth="9.140625" defaultRowHeight="15" x14ac:dyDescent="0.25"/>
  <cols>
    <col min="1" max="1" width="11.7109375" customWidth="1"/>
    <col min="2" max="2" width="26.42578125" customWidth="1"/>
    <col min="3" max="3" width="29.140625" style="6" bestFit="1" customWidth="1"/>
    <col min="4" max="4" width="15.85546875" style="18" customWidth="1"/>
    <col min="5" max="5" width="14.5703125" customWidth="1"/>
    <col min="6" max="6" width="14.85546875" customWidth="1"/>
    <col min="7" max="7" width="15.28515625" style="12" customWidth="1"/>
    <col min="8" max="8" width="15.7109375" customWidth="1"/>
    <col min="9" max="9" width="11.28515625" customWidth="1"/>
  </cols>
  <sheetData>
    <row r="1" spans="2:9" ht="15.75" thickBot="1" x14ac:dyDescent="0.3"/>
    <row r="2" spans="2:9" x14ac:dyDescent="0.25">
      <c r="B2" s="1"/>
      <c r="C2" s="2"/>
      <c r="D2" s="3"/>
      <c r="E2" s="4"/>
    </row>
    <row r="3" spans="2:9" x14ac:dyDescent="0.25">
      <c r="B3" s="5"/>
      <c r="D3" s="7"/>
      <c r="E3" s="8"/>
    </row>
    <row r="4" spans="2:9" x14ac:dyDescent="0.25">
      <c r="B4" s="5"/>
      <c r="D4" s="7"/>
      <c r="E4" s="8"/>
    </row>
    <row r="5" spans="2:9" x14ac:dyDescent="0.25">
      <c r="B5" s="57" t="s">
        <v>0</v>
      </c>
      <c r="C5" s="58"/>
      <c r="D5" s="58"/>
      <c r="E5" s="8"/>
    </row>
    <row r="6" spans="2:9" x14ac:dyDescent="0.25">
      <c r="B6" s="57" t="s">
        <v>1</v>
      </c>
      <c r="C6" s="58"/>
      <c r="D6" s="58"/>
      <c r="E6" s="32"/>
    </row>
    <row r="7" spans="2:9" x14ac:dyDescent="0.25">
      <c r="B7" s="30"/>
      <c r="C7" s="59" t="s">
        <v>31</v>
      </c>
      <c r="D7" s="59"/>
      <c r="E7" s="60"/>
    </row>
    <row r="8" spans="2:9" x14ac:dyDescent="0.25">
      <c r="B8" s="31"/>
      <c r="C8" s="23"/>
      <c r="D8" s="23"/>
      <c r="E8" s="8"/>
    </row>
    <row r="9" spans="2:9" x14ac:dyDescent="0.25">
      <c r="B9" s="5"/>
      <c r="D9" s="7"/>
      <c r="E9" s="8"/>
    </row>
    <row r="10" spans="2:9" x14ac:dyDescent="0.25">
      <c r="B10" s="9" t="s">
        <v>2</v>
      </c>
      <c r="D10" s="7"/>
      <c r="E10" s="8"/>
    </row>
    <row r="11" spans="2:9" x14ac:dyDescent="0.25">
      <c r="B11" s="9" t="s">
        <v>3</v>
      </c>
      <c r="D11" s="7"/>
      <c r="E11" s="33"/>
      <c r="H11" s="10"/>
      <c r="I11" s="10"/>
    </row>
    <row r="12" spans="2:9" x14ac:dyDescent="0.25">
      <c r="B12" s="5" t="s">
        <v>4</v>
      </c>
      <c r="D12" s="11">
        <v>13607.06</v>
      </c>
      <c r="E12" s="34"/>
      <c r="H12" s="12"/>
      <c r="I12" s="12"/>
    </row>
    <row r="13" spans="2:9" x14ac:dyDescent="0.25">
      <c r="B13" s="5" t="s">
        <v>5</v>
      </c>
      <c r="D13" s="11">
        <f>283391.32+1877195.14</f>
        <v>2160586.46</v>
      </c>
      <c r="E13" s="34"/>
      <c r="H13" s="12"/>
    </row>
    <row r="14" spans="2:9" ht="17.25" x14ac:dyDescent="0.4">
      <c r="B14" s="5" t="s">
        <v>6</v>
      </c>
      <c r="D14" s="14"/>
      <c r="E14" s="34"/>
      <c r="F14" s="25"/>
      <c r="H14" s="12"/>
      <c r="I14" s="13"/>
    </row>
    <row r="15" spans="2:9" x14ac:dyDescent="0.25">
      <c r="B15" s="5"/>
      <c r="C15" s="6" t="s">
        <v>7</v>
      </c>
      <c r="D15" s="7">
        <f>D12+D13+D14</f>
        <v>2174193.52</v>
      </c>
      <c r="E15" s="34"/>
      <c r="F15" s="12"/>
      <c r="G15" s="18"/>
      <c r="H15" s="12"/>
    </row>
    <row r="16" spans="2:9" x14ac:dyDescent="0.25">
      <c r="B16" s="5"/>
      <c r="D16" s="7"/>
      <c r="E16" s="34"/>
      <c r="F16" s="12"/>
      <c r="H16" s="12"/>
    </row>
    <row r="17" spans="2:8" x14ac:dyDescent="0.25">
      <c r="B17" s="9" t="s">
        <v>8</v>
      </c>
      <c r="D17" s="7"/>
      <c r="E17" s="34"/>
      <c r="F17" s="12"/>
      <c r="H17" s="12"/>
    </row>
    <row r="18" spans="2:8" x14ac:dyDescent="0.25">
      <c r="B18" s="5" t="s">
        <v>9</v>
      </c>
      <c r="D18" s="11">
        <f>5862084.06+12799571.2+1330984.51+1034019.02+1361724+135700-554-21-7-3-9-3</f>
        <v>22523485.789999999</v>
      </c>
      <c r="E18" s="34"/>
      <c r="F18" s="12"/>
      <c r="H18" s="12"/>
    </row>
    <row r="19" spans="2:8" x14ac:dyDescent="0.25">
      <c r="B19" s="5" t="s">
        <v>10</v>
      </c>
      <c r="D19" s="11">
        <f>9281544.92+30846.07+2743897.7+337170.86-2-6-1-1</f>
        <v>12393449.550000001</v>
      </c>
      <c r="E19" s="34"/>
      <c r="F19" s="12"/>
      <c r="H19" s="12"/>
    </row>
    <row r="20" spans="2:8" ht="17.25" x14ac:dyDescent="0.4">
      <c r="B20" s="5" t="s">
        <v>11</v>
      </c>
      <c r="D20" s="14">
        <f>10380+2806899.63+881186.42+51054.05+282907.04+3072450.81+403173.37+45920+324902.5+71793.56+8210-1-1-71-7-3-2-80-2-7</f>
        <v>7958703.379999999</v>
      </c>
      <c r="E20" s="34"/>
      <c r="F20" s="12"/>
      <c r="H20" s="12"/>
    </row>
    <row r="21" spans="2:8" x14ac:dyDescent="0.25">
      <c r="B21" s="15" t="s">
        <v>12</v>
      </c>
      <c r="D21" s="7">
        <f>D18+D19+D20</f>
        <v>42875638.719999999</v>
      </c>
      <c r="E21" s="34"/>
      <c r="F21" s="12"/>
      <c r="H21" s="12"/>
    </row>
    <row r="22" spans="2:8" ht="17.25" x14ac:dyDescent="0.4">
      <c r="B22" s="5" t="s">
        <v>13</v>
      </c>
      <c r="D22" s="14">
        <v>26772014.59</v>
      </c>
      <c r="E22" s="34"/>
      <c r="F22" s="12"/>
      <c r="H22" s="12"/>
    </row>
    <row r="23" spans="2:8" x14ac:dyDescent="0.25">
      <c r="B23" s="5"/>
      <c r="C23" s="6" t="s">
        <v>14</v>
      </c>
      <c r="D23" s="7">
        <f>D21-D22</f>
        <v>16103624.129999999</v>
      </c>
      <c r="E23" s="34"/>
      <c r="F23" s="12"/>
      <c r="H23" s="12"/>
    </row>
    <row r="24" spans="2:8" x14ac:dyDescent="0.25">
      <c r="B24" s="5"/>
      <c r="D24" s="7"/>
      <c r="E24" s="34"/>
      <c r="F24" s="12"/>
      <c r="H24" s="12"/>
    </row>
    <row r="25" spans="2:8" ht="17.25" x14ac:dyDescent="0.4">
      <c r="B25" s="5"/>
      <c r="C25" s="16" t="s">
        <v>15</v>
      </c>
      <c r="D25" s="17">
        <f>D15+D23</f>
        <v>18277817.649999999</v>
      </c>
      <c r="E25" s="34"/>
      <c r="F25" s="12"/>
      <c r="H25" s="12"/>
    </row>
    <row r="26" spans="2:8" x14ac:dyDescent="0.25">
      <c r="B26" s="5"/>
      <c r="D26" s="7"/>
      <c r="E26" s="34"/>
      <c r="F26" s="12"/>
      <c r="H26" s="12"/>
    </row>
    <row r="27" spans="2:8" x14ac:dyDescent="0.25">
      <c r="B27" s="9" t="s">
        <v>16</v>
      </c>
      <c r="D27" s="7"/>
      <c r="E27" s="34"/>
      <c r="F27" s="12"/>
      <c r="H27" s="12"/>
    </row>
    <row r="28" spans="2:8" x14ac:dyDescent="0.25">
      <c r="B28" s="9" t="s">
        <v>17</v>
      </c>
      <c r="D28" s="7"/>
      <c r="E28" s="34"/>
      <c r="F28" s="12"/>
      <c r="H28" s="12"/>
    </row>
    <row r="29" spans="2:8" x14ac:dyDescent="0.25">
      <c r="B29" s="5" t="s">
        <v>18</v>
      </c>
      <c r="D29" s="27">
        <v>1106453.82</v>
      </c>
      <c r="E29" s="34"/>
      <c r="F29" s="12"/>
      <c r="H29" s="12"/>
    </row>
    <row r="30" spans="2:8" x14ac:dyDescent="0.25">
      <c r="B30" s="5"/>
      <c r="C30" s="6" t="s">
        <v>19</v>
      </c>
      <c r="D30" s="7">
        <f>D29</f>
        <v>1106453.82</v>
      </c>
      <c r="E30" s="34"/>
      <c r="F30" s="12"/>
      <c r="H30" s="12"/>
    </row>
    <row r="31" spans="2:8" x14ac:dyDescent="0.25">
      <c r="B31" s="5"/>
      <c r="D31" s="7"/>
      <c r="E31" s="8"/>
      <c r="H31" s="28"/>
    </row>
    <row r="32" spans="2:8" x14ac:dyDescent="0.25">
      <c r="B32" s="9" t="s">
        <v>20</v>
      </c>
      <c r="D32" s="7">
        <v>0</v>
      </c>
      <c r="E32" s="8"/>
    </row>
    <row r="33" spans="2:6" x14ac:dyDescent="0.25">
      <c r="B33" s="9"/>
      <c r="D33" s="7"/>
      <c r="E33" s="8"/>
    </row>
    <row r="34" spans="2:6" ht="17.25" x14ac:dyDescent="0.4">
      <c r="B34" s="5"/>
      <c r="C34" s="16" t="s">
        <v>21</v>
      </c>
      <c r="D34" s="17">
        <f>D30+D32</f>
        <v>1106453.82</v>
      </c>
      <c r="E34" s="8"/>
    </row>
    <row r="35" spans="2:6" x14ac:dyDescent="0.25">
      <c r="B35" s="9" t="s">
        <v>22</v>
      </c>
      <c r="D35" s="7"/>
      <c r="E35" s="8"/>
    </row>
    <row r="36" spans="2:6" ht="17.25" x14ac:dyDescent="0.4">
      <c r="B36" s="5" t="s">
        <v>23</v>
      </c>
      <c r="D36" s="14">
        <f>D25-D34</f>
        <v>17171363.829999998</v>
      </c>
      <c r="E36" s="8"/>
    </row>
    <row r="37" spans="2:6" x14ac:dyDescent="0.25">
      <c r="B37" s="5"/>
      <c r="C37" s="16" t="s">
        <v>24</v>
      </c>
      <c r="D37" s="7">
        <f>D25-D34</f>
        <v>17171363.829999998</v>
      </c>
      <c r="E37" s="8"/>
    </row>
    <row r="38" spans="2:6" x14ac:dyDescent="0.25">
      <c r="B38" s="5"/>
      <c r="C38" s="16"/>
      <c r="D38" s="7"/>
      <c r="E38" s="8"/>
    </row>
    <row r="39" spans="2:6" ht="17.25" x14ac:dyDescent="0.4">
      <c r="B39" s="5"/>
      <c r="C39" s="6" t="s">
        <v>25</v>
      </c>
      <c r="D39" s="17">
        <f>D34+D37</f>
        <v>18277817.649999999</v>
      </c>
      <c r="E39" s="8"/>
    </row>
    <row r="40" spans="2:6" ht="15.75" thickBot="1" x14ac:dyDescent="0.3">
      <c r="B40" s="19"/>
      <c r="C40" s="20"/>
      <c r="D40" s="21"/>
      <c r="E40" s="22"/>
      <c r="F40" s="26"/>
    </row>
    <row r="41" spans="2:6" x14ac:dyDescent="0.25">
      <c r="D41" s="7"/>
    </row>
    <row r="43" spans="2:6" x14ac:dyDescent="0.25">
      <c r="B43" s="35" t="s">
        <v>26</v>
      </c>
      <c r="C43"/>
      <c r="D43" s="35" t="s">
        <v>35</v>
      </c>
    </row>
    <row r="44" spans="2:6" x14ac:dyDescent="0.25">
      <c r="C44"/>
      <c r="D44" s="23"/>
    </row>
    <row r="45" spans="2:6" x14ac:dyDescent="0.25">
      <c r="C45"/>
      <c r="D45" s="23"/>
    </row>
    <row r="46" spans="2:6" x14ac:dyDescent="0.25">
      <c r="C46"/>
      <c r="D46" s="23"/>
    </row>
    <row r="47" spans="2:6" ht="34.5" customHeight="1" x14ac:dyDescent="0.25">
      <c r="B47" s="23" t="s">
        <v>28</v>
      </c>
      <c r="C47"/>
      <c r="D47" s="23" t="s">
        <v>29</v>
      </c>
    </row>
    <row r="48" spans="2:6" x14ac:dyDescent="0.25">
      <c r="B48" s="29" t="s">
        <v>32</v>
      </c>
      <c r="C48" s="24"/>
      <c r="D48" s="29" t="s">
        <v>34</v>
      </c>
    </row>
    <row r="49" spans="2:4" x14ac:dyDescent="0.25">
      <c r="B49" s="23" t="s">
        <v>33</v>
      </c>
      <c r="C49"/>
      <c r="D49" s="23" t="s">
        <v>30</v>
      </c>
    </row>
    <row r="51" spans="2:4" x14ac:dyDescent="0.25">
      <c r="C51" s="35" t="s">
        <v>27</v>
      </c>
    </row>
    <row r="54" spans="2:4" ht="35.25" customHeight="1" x14ac:dyDescent="0.25">
      <c r="C54" s="36"/>
    </row>
    <row r="55" spans="2:4" x14ac:dyDescent="0.25">
      <c r="C55" s="35" t="s">
        <v>36</v>
      </c>
    </row>
    <row r="56" spans="2:4" x14ac:dyDescent="0.25">
      <c r="C56" s="35" t="s">
        <v>37</v>
      </c>
    </row>
  </sheetData>
  <mergeCells count="3">
    <mergeCell ref="B5:D5"/>
    <mergeCell ref="B6:D6"/>
    <mergeCell ref="C7:E7"/>
  </mergeCells>
  <pageMargins left="0.7" right="0.7" top="0.75" bottom="0.75" header="0.3" footer="0.3"/>
  <pageSetup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2F7B-BFD6-4CD4-AB5C-5AA26716A369}">
  <dimension ref="A1:F51"/>
  <sheetViews>
    <sheetView zoomScaleNormal="100" workbookViewId="0">
      <selection activeCell="D20" sqref="D20"/>
    </sheetView>
  </sheetViews>
  <sheetFormatPr baseColWidth="10" defaultColWidth="9.140625" defaultRowHeight="15" x14ac:dyDescent="0.25"/>
  <cols>
    <col min="1" max="1" width="26.42578125" customWidth="1"/>
    <col min="2" max="2" width="29.140625" style="6" bestFit="1" customWidth="1"/>
    <col min="3" max="3" width="15.85546875" style="18" customWidth="1"/>
    <col min="4" max="4" width="15.28515625" style="12" customWidth="1"/>
    <col min="5" max="5" width="15.7109375" customWidth="1"/>
    <col min="6" max="6" width="11.28515625" customWidth="1"/>
  </cols>
  <sheetData>
    <row r="1" spans="1:6" x14ac:dyDescent="0.25">
      <c r="C1" s="7"/>
    </row>
    <row r="2" spans="1:6" x14ac:dyDescent="0.25">
      <c r="C2" s="7"/>
    </row>
    <row r="3" spans="1:6" x14ac:dyDescent="0.25">
      <c r="C3" s="7"/>
    </row>
    <row r="4" spans="1:6" x14ac:dyDescent="0.25">
      <c r="C4" s="7"/>
    </row>
    <row r="5" spans="1:6" x14ac:dyDescent="0.25">
      <c r="A5" s="58" t="s">
        <v>0</v>
      </c>
      <c r="B5" s="58"/>
      <c r="C5" s="58"/>
    </row>
    <row r="6" spans="1:6" x14ac:dyDescent="0.25">
      <c r="A6" s="58" t="s">
        <v>1</v>
      </c>
      <c r="B6" s="58"/>
      <c r="C6" s="58"/>
    </row>
    <row r="7" spans="1:6" x14ac:dyDescent="0.25">
      <c r="A7" s="35"/>
      <c r="B7" s="59" t="s">
        <v>31</v>
      </c>
      <c r="C7" s="59"/>
    </row>
    <row r="8" spans="1:6" x14ac:dyDescent="0.25">
      <c r="A8" s="23"/>
      <c r="B8" s="23"/>
      <c r="C8" s="23"/>
    </row>
    <row r="9" spans="1:6" x14ac:dyDescent="0.25">
      <c r="C9" s="7"/>
    </row>
    <row r="10" spans="1:6" x14ac:dyDescent="0.25">
      <c r="A10" s="37" t="s">
        <v>2</v>
      </c>
      <c r="C10" s="7"/>
    </row>
    <row r="11" spans="1:6" x14ac:dyDescent="0.25">
      <c r="A11" s="37" t="s">
        <v>3</v>
      </c>
      <c r="C11" s="7"/>
      <c r="E11" s="10"/>
      <c r="F11" s="10"/>
    </row>
    <row r="12" spans="1:6" x14ac:dyDescent="0.25">
      <c r="A12" t="s">
        <v>4</v>
      </c>
      <c r="C12" s="11">
        <v>13607.06</v>
      </c>
      <c r="E12" s="12"/>
      <c r="F12" s="12"/>
    </row>
    <row r="13" spans="1:6" x14ac:dyDescent="0.25">
      <c r="A13" t="s">
        <v>5</v>
      </c>
      <c r="C13" s="11">
        <f>283391.32+1877195.14</f>
        <v>2160586.46</v>
      </c>
      <c r="E13" s="12"/>
    </row>
    <row r="14" spans="1:6" ht="17.25" x14ac:dyDescent="0.4">
      <c r="A14" t="s">
        <v>6</v>
      </c>
      <c r="C14" s="14"/>
      <c r="E14" s="12"/>
      <c r="F14" s="13"/>
    </row>
    <row r="15" spans="1:6" x14ac:dyDescent="0.25">
      <c r="B15" s="6" t="s">
        <v>7</v>
      </c>
      <c r="C15" s="7">
        <f>C12+C13+C14</f>
        <v>2174193.52</v>
      </c>
      <c r="D15" s="18"/>
      <c r="E15" s="12"/>
    </row>
    <row r="16" spans="1:6" x14ac:dyDescent="0.25">
      <c r="C16" s="7"/>
      <c r="E16" s="12"/>
    </row>
    <row r="17" spans="1:5" x14ac:dyDescent="0.25">
      <c r="A17" s="37" t="s">
        <v>8</v>
      </c>
      <c r="C17" s="7"/>
      <c r="E17" s="12"/>
    </row>
    <row r="18" spans="1:5" x14ac:dyDescent="0.25">
      <c r="A18" t="s">
        <v>9</v>
      </c>
      <c r="C18" s="11">
        <v>22523485.789999999</v>
      </c>
      <c r="E18" s="12"/>
    </row>
    <row r="19" spans="1:5" x14ac:dyDescent="0.25">
      <c r="A19" t="s">
        <v>10</v>
      </c>
      <c r="C19" s="11">
        <v>12393449.550000001</v>
      </c>
      <c r="E19" s="12"/>
    </row>
    <row r="20" spans="1:5" ht="17.25" x14ac:dyDescent="0.4">
      <c r="A20" t="s">
        <v>11</v>
      </c>
      <c r="C20" s="14">
        <v>7958703.3799999999</v>
      </c>
      <c r="E20" s="12"/>
    </row>
    <row r="21" spans="1:5" x14ac:dyDescent="0.25">
      <c r="A21" s="6" t="s">
        <v>12</v>
      </c>
      <c r="C21" s="7">
        <f>C18+C19+C20</f>
        <v>42875638.720000006</v>
      </c>
      <c r="E21" s="12"/>
    </row>
    <row r="22" spans="1:5" ht="17.25" x14ac:dyDescent="0.4">
      <c r="A22" t="s">
        <v>13</v>
      </c>
      <c r="C22" s="14">
        <v>26772014.59</v>
      </c>
      <c r="E22" s="12"/>
    </row>
    <row r="23" spans="1:5" x14ac:dyDescent="0.25">
      <c r="B23" s="6" t="s">
        <v>14</v>
      </c>
      <c r="C23" s="7">
        <f>C21-C22</f>
        <v>16103624.130000006</v>
      </c>
      <c r="E23" s="12"/>
    </row>
    <row r="24" spans="1:5" x14ac:dyDescent="0.25">
      <c r="C24" s="7"/>
      <c r="E24" s="12"/>
    </row>
    <row r="25" spans="1:5" ht="17.25" x14ac:dyDescent="0.4">
      <c r="B25" s="16" t="s">
        <v>15</v>
      </c>
      <c r="C25" s="39">
        <f>C15+C23</f>
        <v>18277817.650000006</v>
      </c>
      <c r="E25" s="12"/>
    </row>
    <row r="26" spans="1:5" x14ac:dyDescent="0.25">
      <c r="C26" s="7"/>
      <c r="E26" s="12"/>
    </row>
    <row r="27" spans="1:5" x14ac:dyDescent="0.25">
      <c r="A27" s="37" t="s">
        <v>16</v>
      </c>
      <c r="C27" s="7"/>
      <c r="E27" s="12"/>
    </row>
    <row r="28" spans="1:5" x14ac:dyDescent="0.25">
      <c r="A28" s="37" t="s">
        <v>17</v>
      </c>
      <c r="C28" s="7"/>
      <c r="E28" s="12"/>
    </row>
    <row r="29" spans="1:5" x14ac:dyDescent="0.25">
      <c r="A29" t="s">
        <v>18</v>
      </c>
      <c r="C29" s="27">
        <v>1106453.82</v>
      </c>
      <c r="E29" s="12"/>
    </row>
    <row r="30" spans="1:5" x14ac:dyDescent="0.25">
      <c r="B30" s="6" t="s">
        <v>19</v>
      </c>
      <c r="C30" s="7">
        <f>C29</f>
        <v>1106453.82</v>
      </c>
      <c r="E30" s="12"/>
    </row>
    <row r="31" spans="1:5" x14ac:dyDescent="0.25">
      <c r="C31" s="7"/>
      <c r="E31" s="28"/>
    </row>
    <row r="32" spans="1:5" x14ac:dyDescent="0.25">
      <c r="A32" s="37" t="s">
        <v>20</v>
      </c>
      <c r="C32" s="7">
        <v>0</v>
      </c>
    </row>
    <row r="33" spans="1:3" x14ac:dyDescent="0.25">
      <c r="A33" s="37"/>
      <c r="C33" s="7"/>
    </row>
    <row r="34" spans="1:3" ht="17.25" x14ac:dyDescent="0.4">
      <c r="B34" s="16" t="s">
        <v>21</v>
      </c>
      <c r="C34" s="39">
        <f>C30+C32</f>
        <v>1106453.82</v>
      </c>
    </row>
    <row r="35" spans="1:3" x14ac:dyDescent="0.25">
      <c r="A35" s="37" t="s">
        <v>22</v>
      </c>
      <c r="C35" s="7"/>
    </row>
    <row r="36" spans="1:3" ht="17.25" x14ac:dyDescent="0.4">
      <c r="A36" t="s">
        <v>23</v>
      </c>
      <c r="C36" s="14">
        <f>C25-C34</f>
        <v>17171363.830000006</v>
      </c>
    </row>
    <row r="37" spans="1:3" x14ac:dyDescent="0.25">
      <c r="B37" s="16" t="s">
        <v>24</v>
      </c>
      <c r="C37" s="7">
        <f>C25-C34</f>
        <v>17171363.830000006</v>
      </c>
    </row>
    <row r="38" spans="1:3" x14ac:dyDescent="0.25">
      <c r="B38" s="16"/>
      <c r="C38" s="7"/>
    </row>
    <row r="39" spans="1:3" ht="17.25" x14ac:dyDescent="0.4">
      <c r="B39" s="6" t="s">
        <v>25</v>
      </c>
      <c r="C39" s="39">
        <f>C34+C37</f>
        <v>18277817.650000006</v>
      </c>
    </row>
    <row r="40" spans="1:3" x14ac:dyDescent="0.25">
      <c r="C40" s="7"/>
    </row>
    <row r="41" spans="1:3" x14ac:dyDescent="0.25">
      <c r="C41" s="7"/>
    </row>
    <row r="42" spans="1:3" x14ac:dyDescent="0.25">
      <c r="B42"/>
      <c r="C42" s="23"/>
    </row>
    <row r="43" spans="1:3" x14ac:dyDescent="0.25">
      <c r="A43" s="35" t="s">
        <v>26</v>
      </c>
      <c r="B43"/>
      <c r="C43" s="35" t="s">
        <v>35</v>
      </c>
    </row>
    <row r="44" spans="1:3" ht="52.5" customHeight="1" x14ac:dyDescent="0.25">
      <c r="A44" s="23" t="s">
        <v>28</v>
      </c>
      <c r="B44"/>
      <c r="C44" s="23" t="s">
        <v>29</v>
      </c>
    </row>
    <row r="45" spans="1:3" x14ac:dyDescent="0.25">
      <c r="A45" s="29" t="s">
        <v>32</v>
      </c>
      <c r="B45" s="24"/>
      <c r="C45" s="29" t="s">
        <v>34</v>
      </c>
    </row>
    <row r="46" spans="1:3" x14ac:dyDescent="0.25">
      <c r="A46" s="23" t="s">
        <v>33</v>
      </c>
      <c r="B46"/>
      <c r="C46" s="23" t="s">
        <v>30</v>
      </c>
    </row>
    <row r="47" spans="1:3" x14ac:dyDescent="0.25">
      <c r="C47" s="7"/>
    </row>
    <row r="48" spans="1:3" x14ac:dyDescent="0.25">
      <c r="B48" s="35" t="s">
        <v>27</v>
      </c>
      <c r="C48" s="7"/>
    </row>
    <row r="49" spans="2:4" ht="42" customHeight="1" x14ac:dyDescent="0.25">
      <c r="C49" s="7"/>
    </row>
    <row r="50" spans="2:4" x14ac:dyDescent="0.25">
      <c r="B50" s="35" t="s">
        <v>36</v>
      </c>
      <c r="C50" s="7"/>
    </row>
    <row r="51" spans="2:4" x14ac:dyDescent="0.25">
      <c r="B51" s="35" t="s">
        <v>37</v>
      </c>
      <c r="C51" s="7"/>
      <c r="D51" s="38"/>
    </row>
  </sheetData>
  <mergeCells count="3">
    <mergeCell ref="A5:C5"/>
    <mergeCell ref="A6:C6"/>
    <mergeCell ref="B7:C7"/>
  </mergeCells>
  <pageMargins left="0.7" right="0.7" top="0.75" bottom="0.75" header="0.3" footer="0.3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8E13-05F2-4F4A-9006-8CE2A1E25876}">
  <dimension ref="B1:H46"/>
  <sheetViews>
    <sheetView showGridLines="0" zoomScaleNormal="100" workbookViewId="0">
      <selection activeCell="F13" sqref="F13"/>
    </sheetView>
  </sheetViews>
  <sheetFormatPr baseColWidth="10" defaultColWidth="9.140625" defaultRowHeight="15" x14ac:dyDescent="0.25"/>
  <cols>
    <col min="1" max="1" width="2.28515625" customWidth="1"/>
    <col min="2" max="2" width="26.42578125" customWidth="1"/>
    <col min="3" max="3" width="29.140625" style="6" bestFit="1" customWidth="1"/>
    <col min="4" max="4" width="21.42578125" style="18" customWidth="1"/>
    <col min="5" max="5" width="15.28515625" style="12" customWidth="1"/>
    <col min="6" max="6" width="15.7109375" customWidth="1"/>
    <col min="8" max="8" width="13.140625" bestFit="1" customWidth="1"/>
  </cols>
  <sheetData>
    <row r="1" spans="2:8" x14ac:dyDescent="0.25">
      <c r="B1" s="1"/>
      <c r="C1" s="2"/>
      <c r="D1" s="3"/>
      <c r="E1" s="40"/>
    </row>
    <row r="2" spans="2:8" x14ac:dyDescent="0.25">
      <c r="B2" s="57" t="s">
        <v>0</v>
      </c>
      <c r="C2" s="58"/>
      <c r="D2" s="58"/>
      <c r="E2" s="61"/>
    </row>
    <row r="3" spans="2:8" x14ac:dyDescent="0.25">
      <c r="B3" s="57" t="s">
        <v>1</v>
      </c>
      <c r="C3" s="58"/>
      <c r="D3" s="58"/>
      <c r="E3" s="61"/>
    </row>
    <row r="4" spans="2:8" x14ac:dyDescent="0.25">
      <c r="B4" s="57" t="s">
        <v>38</v>
      </c>
      <c r="C4" s="58"/>
      <c r="D4" s="58"/>
      <c r="E4" s="61"/>
    </row>
    <row r="5" spans="2:8" x14ac:dyDescent="0.25">
      <c r="B5" s="5"/>
      <c r="D5" s="7"/>
      <c r="E5" s="34"/>
    </row>
    <row r="6" spans="2:8" x14ac:dyDescent="0.25">
      <c r="B6" s="9" t="s">
        <v>2</v>
      </c>
      <c r="D6" s="7"/>
      <c r="E6" s="34"/>
    </row>
    <row r="7" spans="2:8" x14ac:dyDescent="0.25">
      <c r="B7" s="9" t="s">
        <v>3</v>
      </c>
      <c r="D7" s="7"/>
      <c r="E7" s="34"/>
      <c r="F7" s="10"/>
    </row>
    <row r="8" spans="2:8" x14ac:dyDescent="0.25">
      <c r="B8" s="5" t="s">
        <v>4</v>
      </c>
      <c r="D8" s="11">
        <v>37022</v>
      </c>
      <c r="E8" s="34"/>
      <c r="F8" s="12"/>
    </row>
    <row r="9" spans="2:8" x14ac:dyDescent="0.25">
      <c r="B9" s="5" t="s">
        <v>5</v>
      </c>
      <c r="D9" s="11">
        <f>1967195.14+150574.7</f>
        <v>2117769.84</v>
      </c>
      <c r="E9" s="34"/>
      <c r="F9" s="12"/>
    </row>
    <row r="10" spans="2:8" x14ac:dyDescent="0.25">
      <c r="B10" s="5"/>
      <c r="C10" s="6" t="s">
        <v>7</v>
      </c>
      <c r="D10" s="43">
        <f>D8+D9</f>
        <v>2154791.84</v>
      </c>
      <c r="E10" s="41"/>
      <c r="F10" s="12"/>
    </row>
    <row r="11" spans="2:8" x14ac:dyDescent="0.25">
      <c r="B11" s="5"/>
      <c r="D11" s="7"/>
      <c r="E11" s="34"/>
      <c r="F11" s="12"/>
    </row>
    <row r="12" spans="2:8" x14ac:dyDescent="0.25">
      <c r="B12" s="9" t="s">
        <v>8</v>
      </c>
      <c r="D12" s="7"/>
      <c r="E12" s="34"/>
      <c r="F12" s="12"/>
    </row>
    <row r="13" spans="2:8" x14ac:dyDescent="0.25">
      <c r="B13" s="5" t="s">
        <v>9</v>
      </c>
      <c r="D13" s="11">
        <f>5862084.06+12802023.24+1330984.51+1034019.02+1361724+135700-597</f>
        <v>22525937.830000002</v>
      </c>
      <c r="E13" s="34"/>
      <c r="F13" s="12"/>
    </row>
    <row r="14" spans="2:8" x14ac:dyDescent="0.25">
      <c r="B14" s="5" t="s">
        <v>10</v>
      </c>
      <c r="D14" s="11">
        <f>9281544.92+30846.07+2743897.7+337170.86-10</f>
        <v>12393449.550000001</v>
      </c>
      <c r="E14" s="34"/>
      <c r="F14" s="12"/>
    </row>
    <row r="15" spans="2:8" ht="17.25" x14ac:dyDescent="0.4">
      <c r="B15" s="5" t="s">
        <v>11</v>
      </c>
      <c r="D15" s="14">
        <f>8210+10380+2833449.63+51054.05+160630+4173720.37+403173.37+45920+324902.5+71793.56+881186.42-316+132</f>
        <v>8964235.9000000004</v>
      </c>
      <c r="E15" s="34"/>
      <c r="F15" s="12"/>
    </row>
    <row r="16" spans="2:8" x14ac:dyDescent="0.25">
      <c r="B16" s="15" t="s">
        <v>12</v>
      </c>
      <c r="D16" s="7">
        <f>D13+D14+D15</f>
        <v>43883623.280000001</v>
      </c>
      <c r="E16" s="34"/>
      <c r="F16" s="12"/>
      <c r="H16" s="12"/>
    </row>
    <row r="17" spans="2:6" ht="17.25" x14ac:dyDescent="0.4">
      <c r="B17" s="5" t="s">
        <v>13</v>
      </c>
      <c r="D17" s="14">
        <v>27755102.420000002</v>
      </c>
      <c r="E17" s="34"/>
      <c r="F17" s="12"/>
    </row>
    <row r="18" spans="2:6" x14ac:dyDescent="0.25">
      <c r="B18" s="5"/>
      <c r="C18" s="6" t="s">
        <v>14</v>
      </c>
      <c r="D18" s="7">
        <f>D16-D17</f>
        <v>16128520.859999999</v>
      </c>
      <c r="E18" s="34"/>
      <c r="F18" s="12"/>
    </row>
    <row r="19" spans="2:6" x14ac:dyDescent="0.25">
      <c r="B19" s="5"/>
      <c r="D19" s="7"/>
      <c r="E19" s="34"/>
      <c r="F19" s="12"/>
    </row>
    <row r="20" spans="2:6" ht="17.25" x14ac:dyDescent="0.4">
      <c r="B20" s="5"/>
      <c r="C20" s="16" t="s">
        <v>15</v>
      </c>
      <c r="D20" s="39">
        <f>D10+D18</f>
        <v>18283312.699999999</v>
      </c>
      <c r="E20" s="34"/>
      <c r="F20" s="12"/>
    </row>
    <row r="21" spans="2:6" x14ac:dyDescent="0.25">
      <c r="B21" s="5"/>
      <c r="D21" s="7"/>
      <c r="E21" s="34"/>
      <c r="F21" s="12"/>
    </row>
    <row r="22" spans="2:6" x14ac:dyDescent="0.25">
      <c r="B22" s="9" t="s">
        <v>16</v>
      </c>
      <c r="D22" s="7"/>
      <c r="E22" s="34"/>
      <c r="F22" s="12"/>
    </row>
    <row r="23" spans="2:6" x14ac:dyDescent="0.25">
      <c r="B23" s="9" t="s">
        <v>17</v>
      </c>
      <c r="D23" s="7"/>
      <c r="E23" s="34"/>
      <c r="F23" s="12"/>
    </row>
    <row r="24" spans="2:6" x14ac:dyDescent="0.25">
      <c r="B24" s="5" t="s">
        <v>18</v>
      </c>
      <c r="D24" s="27">
        <v>2089940.63</v>
      </c>
      <c r="E24" s="34"/>
      <c r="F24" s="12"/>
    </row>
    <row r="25" spans="2:6" x14ac:dyDescent="0.25">
      <c r="B25" s="5"/>
      <c r="C25" s="6" t="s">
        <v>19</v>
      </c>
      <c r="D25" s="43">
        <f>D24</f>
        <v>2089940.63</v>
      </c>
      <c r="E25" s="34"/>
      <c r="F25" s="12"/>
    </row>
    <row r="26" spans="2:6" x14ac:dyDescent="0.25">
      <c r="B26" s="9" t="s">
        <v>20</v>
      </c>
      <c r="D26" s="7">
        <v>0</v>
      </c>
      <c r="E26" s="34"/>
    </row>
    <row r="27" spans="2:6" x14ac:dyDescent="0.25">
      <c r="B27" s="9"/>
      <c r="D27" s="7"/>
      <c r="E27" s="34"/>
    </row>
    <row r="28" spans="2:6" ht="17.25" x14ac:dyDescent="0.4">
      <c r="B28" s="5"/>
      <c r="C28" s="16" t="s">
        <v>21</v>
      </c>
      <c r="D28" s="39">
        <f>D25+D26</f>
        <v>2089940.63</v>
      </c>
      <c r="E28" s="34"/>
    </row>
    <row r="29" spans="2:6" x14ac:dyDescent="0.25">
      <c r="B29" s="9" t="s">
        <v>22</v>
      </c>
      <c r="D29" s="7"/>
      <c r="E29" s="34"/>
    </row>
    <row r="30" spans="2:6" ht="17.25" x14ac:dyDescent="0.4">
      <c r="B30" s="5" t="s">
        <v>23</v>
      </c>
      <c r="D30" s="14">
        <f>D20-D28</f>
        <v>16193372.07</v>
      </c>
      <c r="E30" s="34"/>
    </row>
    <row r="31" spans="2:6" x14ac:dyDescent="0.25">
      <c r="B31" s="5"/>
      <c r="C31" s="16" t="s">
        <v>24</v>
      </c>
      <c r="D31" s="7">
        <f>D20-D28</f>
        <v>16193372.07</v>
      </c>
      <c r="E31" s="34"/>
    </row>
    <row r="32" spans="2:6" x14ac:dyDescent="0.25">
      <c r="B32" s="5"/>
      <c r="C32" s="16"/>
      <c r="D32" s="7"/>
      <c r="E32" s="34"/>
    </row>
    <row r="33" spans="2:5" ht="17.25" x14ac:dyDescent="0.4">
      <c r="B33" s="5"/>
      <c r="C33" s="6" t="s">
        <v>25</v>
      </c>
      <c r="D33" s="39">
        <f>D28+D31</f>
        <v>18283312.699999999</v>
      </c>
      <c r="E33" s="34"/>
    </row>
    <row r="34" spans="2:5" x14ac:dyDescent="0.25">
      <c r="B34" s="5"/>
      <c r="D34" s="7"/>
      <c r="E34" s="34"/>
    </row>
    <row r="35" spans="2:5" x14ac:dyDescent="0.25">
      <c r="B35" s="5"/>
      <c r="D35" s="7"/>
      <c r="E35" s="34"/>
    </row>
    <row r="36" spans="2:5" x14ac:dyDescent="0.25">
      <c r="B36" s="5"/>
      <c r="C36"/>
      <c r="D36" s="23"/>
      <c r="E36" s="34"/>
    </row>
    <row r="37" spans="2:5" x14ac:dyDescent="0.25">
      <c r="B37" s="30"/>
      <c r="C37"/>
      <c r="D37" s="35"/>
      <c r="E37" s="34"/>
    </row>
    <row r="38" spans="2:5" x14ac:dyDescent="0.25">
      <c r="B38" s="5"/>
      <c r="C38"/>
      <c r="D38" s="23"/>
      <c r="E38" s="34"/>
    </row>
    <row r="39" spans="2:5" x14ac:dyDescent="0.25">
      <c r="B39" s="5"/>
      <c r="C39" s="24"/>
      <c r="D39" s="29"/>
      <c r="E39" s="34"/>
    </row>
    <row r="40" spans="2:5" x14ac:dyDescent="0.25">
      <c r="B40" s="5"/>
      <c r="C40"/>
      <c r="D40" s="23"/>
      <c r="E40" s="34"/>
    </row>
    <row r="41" spans="2:5" x14ac:dyDescent="0.25">
      <c r="B41" s="5"/>
      <c r="D41" s="7"/>
      <c r="E41" s="34"/>
    </row>
    <row r="42" spans="2:5" x14ac:dyDescent="0.25">
      <c r="B42" s="5"/>
      <c r="C42" s="35"/>
      <c r="D42" s="7"/>
      <c r="E42" s="34"/>
    </row>
    <row r="43" spans="2:5" x14ac:dyDescent="0.25">
      <c r="B43" s="5"/>
      <c r="D43" s="7"/>
      <c r="E43" s="34"/>
    </row>
    <row r="44" spans="2:5" x14ac:dyDescent="0.25">
      <c r="B44" s="5"/>
      <c r="C44" s="35"/>
      <c r="D44" s="7"/>
      <c r="E44" s="34"/>
    </row>
    <row r="45" spans="2:5" x14ac:dyDescent="0.25">
      <c r="B45" s="5"/>
      <c r="C45" s="35"/>
      <c r="D45" s="7"/>
      <c r="E45" s="34"/>
    </row>
    <row r="46" spans="2:5" ht="15.75" thickBot="1" x14ac:dyDescent="0.3">
      <c r="B46" s="19"/>
      <c r="C46" s="20"/>
      <c r="D46" s="21"/>
      <c r="E46" s="42"/>
    </row>
  </sheetData>
  <mergeCells count="3">
    <mergeCell ref="B2:E2"/>
    <mergeCell ref="B3:E3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D9EB-94CB-41BE-8D87-F1D5A973485A}">
  <dimension ref="B1:K52"/>
  <sheetViews>
    <sheetView tabSelected="1" topLeftCell="A18" zoomScaleNormal="100" workbookViewId="0">
      <selection activeCell="E38" sqref="E38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6" customWidth="1"/>
    <col min="4" max="4" width="20.5703125" style="18" customWidth="1"/>
    <col min="5" max="5" width="15.28515625" style="12" customWidth="1"/>
    <col min="6" max="6" width="15.7109375" customWidth="1"/>
    <col min="7" max="7" width="14.140625" bestFit="1" customWidth="1"/>
    <col min="8" max="8" width="11.5703125" bestFit="1" customWidth="1"/>
    <col min="9" max="9" width="14.140625" bestFit="1" customWidth="1"/>
    <col min="11" max="11" width="13.5703125" customWidth="1"/>
  </cols>
  <sheetData>
    <row r="1" spans="2:9" x14ac:dyDescent="0.25">
      <c r="B1" s="1"/>
      <c r="C1" s="2"/>
      <c r="D1" s="3"/>
      <c r="E1" s="40"/>
    </row>
    <row r="2" spans="2:9" x14ac:dyDescent="0.25">
      <c r="B2" s="57" t="s">
        <v>0</v>
      </c>
      <c r="C2" s="58"/>
      <c r="D2" s="58"/>
      <c r="E2" s="61"/>
    </row>
    <row r="3" spans="2:9" x14ac:dyDescent="0.25">
      <c r="B3" s="57" t="s">
        <v>1</v>
      </c>
      <c r="C3" s="58"/>
      <c r="D3" s="58"/>
      <c r="E3" s="61"/>
    </row>
    <row r="4" spans="2:9" x14ac:dyDescent="0.25">
      <c r="B4" s="57" t="s">
        <v>48</v>
      </c>
      <c r="C4" s="58"/>
      <c r="D4" s="58"/>
      <c r="E4" s="61"/>
    </row>
    <row r="5" spans="2:9" x14ac:dyDescent="0.25">
      <c r="B5" s="5"/>
      <c r="D5" s="7"/>
      <c r="E5" s="34"/>
    </row>
    <row r="6" spans="2:9" x14ac:dyDescent="0.25">
      <c r="B6" s="9" t="s">
        <v>2</v>
      </c>
      <c r="D6" s="7"/>
      <c r="E6" s="34"/>
    </row>
    <row r="7" spans="2:9" x14ac:dyDescent="0.25">
      <c r="B7" s="9" t="s">
        <v>3</v>
      </c>
      <c r="D7" s="7"/>
      <c r="E7" s="34"/>
      <c r="F7" s="10"/>
    </row>
    <row r="8" spans="2:9" x14ac:dyDescent="0.25">
      <c r="B8" s="5" t="s">
        <v>4</v>
      </c>
      <c r="D8" s="11">
        <v>35280</v>
      </c>
      <c r="E8" s="34"/>
      <c r="F8" s="12"/>
      <c r="G8" s="26"/>
    </row>
    <row r="9" spans="2:9" x14ac:dyDescent="0.25">
      <c r="B9" s="5" t="s">
        <v>5</v>
      </c>
      <c r="D9" s="11">
        <v>2561609.35</v>
      </c>
      <c r="E9" s="34"/>
      <c r="F9" s="12"/>
      <c r="G9" s="26"/>
    </row>
    <row r="10" spans="2:9" x14ac:dyDescent="0.25">
      <c r="B10" s="5"/>
      <c r="C10" s="6" t="s">
        <v>7</v>
      </c>
      <c r="D10" s="46">
        <f>D8+D9</f>
        <v>2596889.35</v>
      </c>
      <c r="E10" s="41"/>
      <c r="F10" s="12"/>
    </row>
    <row r="11" spans="2:9" x14ac:dyDescent="0.25">
      <c r="B11" s="5"/>
      <c r="D11" s="7"/>
      <c r="E11" s="34"/>
      <c r="F11" s="12"/>
    </row>
    <row r="12" spans="2:9" x14ac:dyDescent="0.25">
      <c r="B12" s="9" t="s">
        <v>8</v>
      </c>
      <c r="D12" s="7"/>
      <c r="E12" s="34"/>
      <c r="F12" s="12"/>
    </row>
    <row r="13" spans="2:9" x14ac:dyDescent="0.25">
      <c r="B13" s="5" t="s">
        <v>9</v>
      </c>
      <c r="D13" s="11">
        <v>24771686.199999999</v>
      </c>
      <c r="E13" s="34"/>
      <c r="F13" s="12"/>
    </row>
    <row r="14" spans="2:9" x14ac:dyDescent="0.25">
      <c r="B14" s="5" t="s">
        <v>10</v>
      </c>
      <c r="D14" s="11">
        <v>12393459.550000001</v>
      </c>
      <c r="E14" s="34"/>
      <c r="F14" s="12"/>
      <c r="G14" s="45"/>
    </row>
    <row r="15" spans="2:9" ht="17.25" x14ac:dyDescent="0.4">
      <c r="B15" s="5" t="s">
        <v>11</v>
      </c>
      <c r="D15" s="14">
        <v>9210598.9000000004</v>
      </c>
      <c r="E15" s="34"/>
      <c r="F15" s="12"/>
      <c r="I15" s="12"/>
    </row>
    <row r="16" spans="2:9" x14ac:dyDescent="0.25">
      <c r="B16" s="15" t="s">
        <v>12</v>
      </c>
      <c r="D16" s="7">
        <f>D13+D14+D15</f>
        <v>46375744.649999999</v>
      </c>
      <c r="E16" s="34"/>
      <c r="F16" s="12"/>
    </row>
    <row r="17" spans="2:11" ht="17.25" x14ac:dyDescent="0.4">
      <c r="B17" s="5" t="s">
        <v>13</v>
      </c>
      <c r="D17" s="14">
        <v>29530491.539999999</v>
      </c>
      <c r="E17" s="34"/>
      <c r="F17" s="12"/>
    </row>
    <row r="18" spans="2:11" x14ac:dyDescent="0.25">
      <c r="B18" s="5"/>
      <c r="C18" s="6" t="s">
        <v>14</v>
      </c>
      <c r="D18" s="7">
        <f>D16-D17</f>
        <v>16845253.109999999</v>
      </c>
      <c r="E18" s="34"/>
      <c r="F18" s="12"/>
    </row>
    <row r="19" spans="2:11" x14ac:dyDescent="0.25">
      <c r="B19" s="5"/>
      <c r="D19" s="7"/>
      <c r="E19" s="34"/>
      <c r="F19" s="12"/>
      <c r="G19" s="26">
        <f>16845253.11-D18</f>
        <v>0</v>
      </c>
    </row>
    <row r="20" spans="2:11" ht="17.25" x14ac:dyDescent="0.4">
      <c r="B20" s="5"/>
      <c r="C20" s="16" t="s">
        <v>15</v>
      </c>
      <c r="D20" s="39">
        <f>D10+D18</f>
        <v>19442142.460000001</v>
      </c>
      <c r="E20" s="34"/>
      <c r="F20" s="12"/>
    </row>
    <row r="21" spans="2:11" x14ac:dyDescent="0.25">
      <c r="B21" s="5"/>
      <c r="D21" s="7"/>
      <c r="E21" s="34"/>
      <c r="F21" s="12"/>
      <c r="G21" s="13">
        <f>+D18-16845253.11</f>
        <v>0</v>
      </c>
    </row>
    <row r="22" spans="2:11" x14ac:dyDescent="0.25">
      <c r="B22" s="9" t="s">
        <v>16</v>
      </c>
      <c r="D22" s="7"/>
      <c r="E22" s="34"/>
      <c r="F22" s="12"/>
    </row>
    <row r="23" spans="2:11" x14ac:dyDescent="0.25">
      <c r="B23" s="9" t="s">
        <v>17</v>
      </c>
      <c r="D23" s="7"/>
      <c r="E23" s="34"/>
      <c r="F23" s="12"/>
      <c r="H23" s="12"/>
    </row>
    <row r="24" spans="2:11" x14ac:dyDescent="0.25">
      <c r="B24" s="5" t="s">
        <v>18</v>
      </c>
      <c r="D24" s="27">
        <v>4911744.83</v>
      </c>
      <c r="E24" s="34"/>
      <c r="F24" s="12"/>
    </row>
    <row r="25" spans="2:11" x14ac:dyDescent="0.25">
      <c r="B25" s="5"/>
      <c r="C25" s="6" t="s">
        <v>19</v>
      </c>
      <c r="D25" s="46">
        <f>D24</f>
        <v>4911744.83</v>
      </c>
      <c r="E25" s="34"/>
      <c r="F25" s="12"/>
      <c r="I25" s="12"/>
    </row>
    <row r="26" spans="2:11" x14ac:dyDescent="0.25">
      <c r="B26" s="5"/>
      <c r="D26" s="7"/>
      <c r="E26" s="34"/>
      <c r="F26" s="12"/>
      <c r="G26" s="12"/>
      <c r="I26" s="26"/>
      <c r="K26" s="13"/>
    </row>
    <row r="27" spans="2:11" x14ac:dyDescent="0.25">
      <c r="B27" s="9" t="s">
        <v>20</v>
      </c>
      <c r="D27" s="7">
        <v>0</v>
      </c>
      <c r="E27" s="34"/>
      <c r="F27" s="45"/>
    </row>
    <row r="28" spans="2:11" x14ac:dyDescent="0.25">
      <c r="B28" s="9"/>
      <c r="D28" s="7"/>
      <c r="E28" s="34"/>
      <c r="F28" s="45"/>
    </row>
    <row r="29" spans="2:11" ht="17.25" x14ac:dyDescent="0.4">
      <c r="B29" s="5"/>
      <c r="C29" s="16" t="s">
        <v>21</v>
      </c>
      <c r="D29" s="39">
        <f>D25+D27</f>
        <v>4911744.83</v>
      </c>
      <c r="E29" s="34"/>
      <c r="F29" t="s">
        <v>47</v>
      </c>
    </row>
    <row r="30" spans="2:11" x14ac:dyDescent="0.25">
      <c r="B30" s="9" t="s">
        <v>22</v>
      </c>
      <c r="D30" s="7"/>
      <c r="E30" s="34"/>
    </row>
    <row r="31" spans="2:11" ht="17.25" x14ac:dyDescent="0.4">
      <c r="B31" s="5" t="s">
        <v>23</v>
      </c>
      <c r="D31" s="14">
        <f>D20-D29</f>
        <v>14530397.630000001</v>
      </c>
      <c r="E31" s="34"/>
      <c r="G31" s="44"/>
    </row>
    <row r="32" spans="2:11" x14ac:dyDescent="0.25">
      <c r="B32" s="5"/>
      <c r="C32" s="16" t="s">
        <v>24</v>
      </c>
      <c r="D32" s="7">
        <f>D20-D29</f>
        <v>14530397.630000001</v>
      </c>
      <c r="E32" s="34"/>
    </row>
    <row r="33" spans="2:5" x14ac:dyDescent="0.25">
      <c r="B33" s="5"/>
      <c r="C33" s="16"/>
      <c r="D33" s="7"/>
      <c r="E33" s="34"/>
    </row>
    <row r="34" spans="2:5" ht="17.25" x14ac:dyDescent="0.4">
      <c r="B34" s="5"/>
      <c r="C34" s="6" t="s">
        <v>25</v>
      </c>
      <c r="D34" s="39">
        <f>D29+D32</f>
        <v>19442142.460000001</v>
      </c>
      <c r="E34" s="34"/>
    </row>
    <row r="35" spans="2:5" x14ac:dyDescent="0.25">
      <c r="B35" s="5"/>
      <c r="D35" s="7"/>
      <c r="E35" s="34"/>
    </row>
    <row r="36" spans="2:5" x14ac:dyDescent="0.25">
      <c r="B36" s="5"/>
      <c r="D36" s="7"/>
      <c r="E36" s="34"/>
    </row>
    <row r="37" spans="2:5" x14ac:dyDescent="0.25">
      <c r="B37" s="5"/>
      <c r="D37" s="7"/>
      <c r="E37" s="34"/>
    </row>
    <row r="38" spans="2:5" ht="15.75" x14ac:dyDescent="0.25">
      <c r="B38" s="64" t="s">
        <v>45</v>
      </c>
      <c r="C38" s="65"/>
      <c r="D38" s="47" t="s">
        <v>39</v>
      </c>
      <c r="E38" s="48"/>
    </row>
    <row r="39" spans="2:5" ht="15.75" x14ac:dyDescent="0.25">
      <c r="B39" s="49"/>
      <c r="C39" s="50"/>
      <c r="D39" s="50"/>
      <c r="E39" s="48"/>
    </row>
    <row r="40" spans="2:5" ht="15.75" x14ac:dyDescent="0.25">
      <c r="B40" s="49"/>
      <c r="C40" s="50"/>
      <c r="D40"/>
      <c r="E40" s="48"/>
    </row>
    <row r="41" spans="2:5" ht="15.75" x14ac:dyDescent="0.25">
      <c r="B41" s="66" t="s">
        <v>46</v>
      </c>
      <c r="C41" s="67"/>
      <c r="D41" s="51" t="s">
        <v>40</v>
      </c>
      <c r="E41" s="48"/>
    </row>
    <row r="42" spans="2:5" ht="15.75" x14ac:dyDescent="0.25">
      <c r="B42" s="62" t="s">
        <v>44</v>
      </c>
      <c r="C42" s="63"/>
      <c r="D42" s="50" t="s">
        <v>30</v>
      </c>
      <c r="E42" s="48"/>
    </row>
    <row r="43" spans="2:5" ht="15.75" x14ac:dyDescent="0.25">
      <c r="B43" s="49"/>
      <c r="C43" s="50"/>
      <c r="D43" s="50"/>
      <c r="E43" s="48"/>
    </row>
    <row r="44" spans="2:5" ht="15.75" x14ac:dyDescent="0.25">
      <c r="B44" s="49"/>
      <c r="C44" s="47" t="s">
        <v>41</v>
      </c>
      <c r="D44" s="50"/>
      <c r="E44" s="48"/>
    </row>
    <row r="45" spans="2:5" ht="15.75" x14ac:dyDescent="0.25">
      <c r="B45" s="49"/>
      <c r="C45" s="50"/>
      <c r="D45" s="50"/>
      <c r="E45" s="48"/>
    </row>
    <row r="46" spans="2:5" ht="15.75" x14ac:dyDescent="0.25">
      <c r="B46" s="5"/>
      <c r="C46" s="50"/>
      <c r="D46" s="50"/>
      <c r="E46" s="48"/>
    </row>
    <row r="47" spans="2:5" ht="15.75" x14ac:dyDescent="0.25">
      <c r="B47" s="5"/>
      <c r="C47" s="51" t="s">
        <v>42</v>
      </c>
      <c r="D47" s="47"/>
      <c r="E47" s="48"/>
    </row>
    <row r="48" spans="2:5" ht="15.75" x14ac:dyDescent="0.25">
      <c r="B48" s="5"/>
      <c r="C48" s="50" t="s">
        <v>43</v>
      </c>
      <c r="D48" s="50"/>
      <c r="E48" s="48"/>
    </row>
    <row r="49" spans="2:5" ht="16.5" thickBot="1" x14ac:dyDescent="0.3">
      <c r="B49" s="19"/>
      <c r="C49" s="52"/>
      <c r="D49" s="52"/>
      <c r="E49" s="53"/>
    </row>
    <row r="50" spans="2:5" ht="15.75" x14ac:dyDescent="0.25">
      <c r="C50" s="54"/>
      <c r="D50" s="54"/>
      <c r="E50" s="55"/>
    </row>
    <row r="51" spans="2:5" ht="15.75" x14ac:dyDescent="0.25">
      <c r="C51" s="56"/>
      <c r="D51" s="56"/>
      <c r="E51" s="55"/>
    </row>
    <row r="52" spans="2:5" x14ac:dyDescent="0.25">
      <c r="C52"/>
      <c r="D52"/>
      <c r="E52" s="55"/>
    </row>
  </sheetData>
  <mergeCells count="6">
    <mergeCell ref="B42:C42"/>
    <mergeCell ref="B2:E2"/>
    <mergeCell ref="B3:E3"/>
    <mergeCell ref="B4:E4"/>
    <mergeCell ref="B38:C38"/>
    <mergeCell ref="B41:C41"/>
  </mergeCells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MAYO 2022</vt:lpstr>
      <vt:lpstr>Hoja2</vt:lpstr>
      <vt:lpstr>BALANCE JUNIO 2022 PLATAFORMA</vt:lpstr>
      <vt:lpstr>BALANCE OCTUBRE 2022</vt:lpstr>
      <vt:lpstr>'BALANCE OCTUBRE 2022'!Área_de_impresión</vt:lpstr>
      <vt:lpstr>Hoja2!Área_de_impresión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Glarquis Gómez Batista</cp:lastModifiedBy>
  <cp:lastPrinted>2022-11-15T13:45:06Z</cp:lastPrinted>
  <dcterms:created xsi:type="dcterms:W3CDTF">2021-12-29T15:51:30Z</dcterms:created>
  <dcterms:modified xsi:type="dcterms:W3CDTF">2022-11-15T16:45:53Z</dcterms:modified>
</cp:coreProperties>
</file>