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POA-13-6-2024\2024\Estadísticas-2024\"/>
    </mc:Choice>
  </mc:AlternateContent>
  <xr:revisionPtr revIDLastSave="0" documentId="13_ncr:1_{B866713E-609A-446A-A417-26A69EBA670D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Resumen por Trimestre" sheetId="12" r:id="rId1"/>
    <sheet name="Préstamos de documentos" sheetId="14" r:id="rId2"/>
    <sheet name="Desarrollo de colecciones" sheetId="11" r:id="rId3"/>
    <sheet name="Est. por tipo de usuarios" sheetId="3" r:id="rId4"/>
    <sheet name="Est. por colecciones" sheetId="7" r:id="rId5"/>
    <sheet name="Est. por tipo de documento" sheetId="2" r:id="rId6"/>
    <sheet name="Proc. tecn. y responsable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5" l="1"/>
  <c r="AE18" i="5"/>
  <c r="AE17" i="5"/>
  <c r="AE16" i="5"/>
  <c r="T22" i="3"/>
  <c r="T20" i="3"/>
  <c r="T21" i="3"/>
  <c r="T19" i="3"/>
  <c r="N10" i="14"/>
  <c r="M10" i="14"/>
  <c r="L10" i="14"/>
  <c r="M6" i="14"/>
  <c r="F11" i="12"/>
  <c r="AE19" i="5" l="1"/>
  <c r="AD19" i="5"/>
  <c r="AE15" i="5"/>
  <c r="AE14" i="5"/>
  <c r="AE13" i="5"/>
  <c r="AE12" i="5"/>
  <c r="AE11" i="5"/>
  <c r="AE10" i="5"/>
  <c r="AE9" i="5"/>
  <c r="AE8" i="5"/>
  <c r="AE7" i="5"/>
  <c r="T17" i="3"/>
  <c r="T18" i="3"/>
  <c r="T16" i="3"/>
  <c r="K10" i="14"/>
  <c r="J10" i="14"/>
  <c r="I10" i="14"/>
  <c r="E11" i="12"/>
  <c r="G11" i="12" s="1"/>
  <c r="K9" i="2"/>
  <c r="K10" i="2"/>
  <c r="K11" i="2"/>
  <c r="K12" i="2"/>
  <c r="K13" i="2"/>
  <c r="K14" i="2"/>
  <c r="K15" i="2"/>
  <c r="K16" i="2"/>
  <c r="K17" i="2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6" i="7"/>
  <c r="R22" i="3"/>
  <c r="S22" i="3"/>
  <c r="T13" i="3"/>
  <c r="T14" i="3"/>
  <c r="T15" i="3"/>
  <c r="G8" i="12"/>
  <c r="G9" i="12"/>
  <c r="G10" i="12"/>
  <c r="G7" i="12"/>
  <c r="H10" i="14"/>
  <c r="G10" i="14"/>
  <c r="F10" i="14"/>
  <c r="D11" i="12"/>
  <c r="N20" i="7" l="1"/>
  <c r="E10" i="14"/>
  <c r="D10" i="14"/>
  <c r="O9" i="14"/>
  <c r="O8" i="14"/>
  <c r="O7" i="14"/>
  <c r="O6" i="14"/>
  <c r="C10" i="14"/>
  <c r="C11" i="12"/>
  <c r="K8" i="2"/>
  <c r="T12" i="3"/>
  <c r="Q22" i="3"/>
  <c r="K7" i="2"/>
  <c r="T11" i="3"/>
  <c r="K6" i="2"/>
  <c r="T10" i="3"/>
  <c r="N19" i="5"/>
  <c r="L19" i="5"/>
  <c r="K19" i="5"/>
  <c r="J19" i="5"/>
  <c r="AB19" i="5"/>
  <c r="Z19" i="5"/>
  <c r="Y19" i="5"/>
  <c r="X19" i="5"/>
  <c r="W19" i="5"/>
  <c r="V19" i="5"/>
  <c r="U19" i="5"/>
  <c r="T19" i="5"/>
  <c r="S19" i="5"/>
  <c r="R19" i="5"/>
  <c r="Q19" i="5"/>
  <c r="P19" i="5"/>
  <c r="O19" i="5"/>
  <c r="I19" i="5"/>
  <c r="H19" i="5"/>
  <c r="G19" i="5"/>
  <c r="F19" i="5"/>
  <c r="E19" i="5"/>
  <c r="D19" i="5"/>
  <c r="C19" i="5"/>
  <c r="M20" i="7"/>
  <c r="L20" i="7"/>
  <c r="K20" i="7"/>
  <c r="J20" i="7"/>
  <c r="I20" i="7"/>
  <c r="H20" i="7"/>
  <c r="G34" i="11"/>
  <c r="H34" i="11"/>
  <c r="I34" i="11"/>
  <c r="F34" i="11"/>
  <c r="G20" i="7"/>
  <c r="F20" i="7"/>
  <c r="E20" i="7"/>
  <c r="D20" i="7"/>
  <c r="G33" i="11"/>
  <c r="H33" i="11"/>
  <c r="I33" i="11"/>
  <c r="I35" i="11" l="1"/>
  <c r="O10" i="14"/>
  <c r="AC19" i="5"/>
  <c r="H35" i="11"/>
  <c r="G35" i="11"/>
  <c r="J18" i="2"/>
  <c r="I18" i="2"/>
  <c r="H18" i="2"/>
  <c r="G18" i="2"/>
  <c r="F18" i="2"/>
  <c r="E18" i="2"/>
  <c r="D18" i="2"/>
  <c r="C18" i="2"/>
  <c r="F33" i="11" l="1"/>
  <c r="F35" i="11" s="1"/>
  <c r="C20" i="7"/>
  <c r="I22" i="3"/>
  <c r="K18" i="2"/>
  <c r="B20" i="7"/>
  <c r="P22" i="3"/>
  <c r="O22" i="3"/>
  <c r="N22" i="3"/>
  <c r="M22" i="3"/>
  <c r="L22" i="3"/>
  <c r="K22" i="3"/>
  <c r="J22" i="3"/>
  <c r="H22" i="3"/>
  <c r="G22" i="3"/>
  <c r="F22" i="3"/>
  <c r="E22" i="3"/>
  <c r="D22" i="3"/>
  <c r="C22" i="3"/>
</calcChain>
</file>

<file path=xl/sharedStrings.xml><?xml version="1.0" encoding="utf-8"?>
<sst xmlns="http://schemas.openxmlformats.org/spreadsheetml/2006/main" count="285" uniqueCount="154">
  <si>
    <t>Ministerio de Relaciones Exteriores</t>
  </si>
  <si>
    <t>Instituto de Educación Superior en Formación Diplomática y Consular “Dr. Eduardo Latorre Rodríguez”</t>
  </si>
  <si>
    <t>Biblioteca</t>
  </si>
  <si>
    <t>Estadísticas general de servicios al público, 2024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</si>
  <si>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</si>
  <si>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</si>
  <si>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</si>
  <si>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</si>
  <si>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</si>
  <si>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</si>
  <si>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</si>
  <si>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</si>
  <si>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</si>
  <si>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</si>
  <si>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Servicio Bibliografíco</t>
  </si>
  <si>
    <t>Ene.</t>
  </si>
  <si>
    <t>Feb.</t>
  </si>
  <si>
    <t>Marz.</t>
  </si>
  <si>
    <t>Abril</t>
  </si>
  <si>
    <t>Mayo</t>
  </si>
  <si>
    <t>Junio</t>
  </si>
  <si>
    <t>Julio</t>
  </si>
  <si>
    <t>Agost.</t>
  </si>
  <si>
    <t>Sept.</t>
  </si>
  <si>
    <t>Oct.</t>
  </si>
  <si>
    <t>Nov.</t>
  </si>
  <si>
    <t>Dic.</t>
  </si>
  <si>
    <t>Tot.</t>
  </si>
  <si>
    <t>Instituto de Educación Superior en Formación Diplomática y Consular "Dr. Eduardo Latorre Rodríguez”</t>
  </si>
  <si>
    <t>Estadísticas de desarrollo de colecciones</t>
  </si>
  <si>
    <t>Año:2024</t>
  </si>
  <si>
    <t>Mes</t>
  </si>
  <si>
    <t>Modo adquisición</t>
  </si>
  <si>
    <t>Libros</t>
  </si>
  <si>
    <t>Revistas</t>
  </si>
  <si>
    <t>Tesis</t>
  </si>
  <si>
    <t>CD/DVD Tesis</t>
  </si>
  <si>
    <t xml:space="preserve">Enero </t>
  </si>
  <si>
    <t>Donación</t>
  </si>
  <si>
    <t>Compra</t>
  </si>
  <si>
    <t>Febrero</t>
  </si>
  <si>
    <t>Marzo</t>
  </si>
  <si>
    <t>Agosto</t>
  </si>
  <si>
    <t>Octubre</t>
  </si>
  <si>
    <t>Total donación</t>
  </si>
  <si>
    <t>Total compra</t>
  </si>
  <si>
    <t>Total general</t>
  </si>
  <si>
    <t>Instituto de Educación Superior en Formación Diplomática  y Consular “Dr. Eduardo Latorre Rodríguez”</t>
  </si>
  <si>
    <t>Estadísticas por tipos de usuarios, 2024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</si>
  <si>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</si>
  <si>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</si>
  <si>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</si>
  <si>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</si>
  <si>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</si>
  <si>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</si>
  <si>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</si>
  <si>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</si>
  <si>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</si>
  <si>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</si>
  <si>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</si>
  <si>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</si>
  <si>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</si>
  <si>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</si>
  <si>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</si>
  <si>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UNIBE</t>
  </si>
  <si>
    <t>Usuario especial</t>
  </si>
  <si>
    <t>Febr.</t>
  </si>
  <si>
    <t>Ago.</t>
  </si>
  <si>
    <t xml:space="preserve"> </t>
  </si>
  <si>
    <t xml:space="preserve">Total </t>
  </si>
  <si>
    <t>Leyenda: Referencia Virtual  asincrónica envío de documentos por correo electrónico</t>
  </si>
  <si>
    <t>Estadísticas de préstamos por colecciones, 2024</t>
  </si>
  <si>
    <t>Colecciones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</si>
  <si>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</si>
  <si>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</si>
  <si>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</si>
  <si>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</si>
  <si>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</si>
  <si>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</si>
  <si>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</si>
  <si>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</si>
  <si>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</si>
  <si>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</si>
  <si>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</si>
  <si>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</si>
  <si>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</si>
  <si>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</si>
  <si>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2024</t>
  </si>
  <si>
    <t>Folletos</t>
  </si>
  <si>
    <t>Multimedia</t>
  </si>
  <si>
    <t>Publicaciones Periódicas</t>
  </si>
  <si>
    <t>Enero</t>
  </si>
  <si>
    <t>Estadísticas del área de análisis de la Información, 2024</t>
  </si>
  <si>
    <t>Cat. I (MM)</t>
  </si>
  <si>
    <t>Cat. II (LR)</t>
  </si>
  <si>
    <t>Aux. (GJ)</t>
  </si>
  <si>
    <t>Aux.JZ</t>
  </si>
  <si>
    <t>Aux. Os</t>
  </si>
  <si>
    <t>SM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</si>
  <si>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</si>
  <si>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</si>
  <si>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</si>
  <si>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</si>
  <si>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</si>
  <si>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</si>
  <si>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</si>
  <si>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</si>
  <si>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</si>
  <si>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</si>
  <si>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</si>
  <si>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</si>
  <si>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</si>
  <si>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</si>
  <si>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</si>
  <si>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</si>
  <si>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</si>
  <si>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</si>
  <si>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</si>
  <si>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</si>
  <si>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</si>
  <si>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</si>
  <si>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</si>
  <si>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</si>
  <si>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</si>
  <si>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</si>
  <si>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</si>
  <si>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</si>
  <si>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</si>
  <si>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</si>
  <si>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</si>
  <si>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</si>
  <si>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</si>
  <si>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</si>
  <si>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</si>
  <si>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</si>
  <si>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</si>
  <si>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</si>
  <si>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</si>
  <si>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</si>
  <si>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</si>
  <si>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</si>
  <si>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</si>
  <si>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</si>
  <si>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</si>
  <si>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</si>
  <si>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</si>
  <si>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</si>
  <si>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</si>
  <si>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</si>
  <si>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</si>
  <si>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</si>
  <si>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</si>
  <si>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TCD. sist.</t>
  </si>
  <si>
    <t>A.Beltré 30/12/2024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</si>
</sst>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"/>
      <family val="2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4"/>
      <color theme="1"/>
      <name val="Arial Unicode MS"/>
      <family val="2"/>
    </font>
    <font>
      <sz val="11"/>
      <color rgb="FF44444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1"/>
      <name val="Arial"/>
    </font>
    <font>
      <sz val="11"/>
      <color rgb="FF000000"/>
      <name val="Aptos Narrow"/>
      <charset val="1"/>
    </font>
    <font>
      <sz val="14"/>
      <color theme="1"/>
      <name val="Arial Unicode MS"/>
    </font>
    <font>
      <sz val="12"/>
      <color theme="1"/>
      <name val="Arial Unicode MS"/>
    </font>
    <font>
      <i/>
      <sz val="11"/>
      <color theme="1"/>
      <name val="Arial Unicode MS"/>
      <family val="2"/>
    </font>
    <font>
      <sz val="8"/>
      <color theme="1"/>
      <name val="Arial"/>
    </font>
    <font>
      <sz val="10"/>
      <color theme="1"/>
      <name val="Arial"/>
    </font>
    <font>
      <sz val="11"/>
      <color theme="1"/>
      <name val="Calibri"/>
      <family val="2"/>
    </font>
    <font>
      <sz val="8"/>
      <color theme="1"/>
      <name val="Tahoma"/>
      <family val="2"/>
    </font>
    <font>
      <sz val="8"/>
      <color theme="1"/>
      <name val="Calibri"/>
      <family val="2"/>
      <scheme val="minor"/>
    </font>
    <font>
      <sz val="7"/>
      <color theme="1"/>
      <name val="Tahoma"/>
      <family val="2"/>
    </font>
    <font>
      <u/>
      <sz val="9"/>
      <color theme="1"/>
      <name val="Tahoma"/>
      <family val="2"/>
    </font>
    <font>
      <sz val="11"/>
      <name val="Arial Unicode MS"/>
      <family val="2"/>
    </font>
    <font>
      <sz val="11"/>
      <color rgb="FF000000"/>
      <name val="Calibri"/>
      <family val="2"/>
    </font>
    <font>
      <sz val="11"/>
      <color rgb="FF000000"/>
      <name val="Arial Unicode MS"/>
      <family val="2"/>
    </font>
    <font>
      <sz val="9"/>
      <name val="Tahoma"/>
    </font>
    <font>
      <sz val="10"/>
      <name val="Tahoma"/>
      <family val="2"/>
    </font>
    <font>
      <sz val="9"/>
      <name val="Arial"/>
      <family val="2"/>
    </font>
    <font>
      <sz val="11"/>
      <color rgb="FF242424"/>
      <name val="Calibri"/>
      <family val="2"/>
      <charset val="1"/>
    </font>
    <font>
      <sz val="11"/>
      <color rgb="FF242424"/>
      <name val="Calibri"/>
      <charset val="1"/>
    </font>
    <font>
      <sz val="10"/>
      <name val="Tahoma"/>
    </font>
    <font>
      <sz val="9"/>
      <name val="Arial"/>
    </font>
    <font>
      <b/>
      <sz val="10"/>
      <color theme="0"/>
      <name val="Arial Unicode MS"/>
      <family val="2"/>
    </font>
    <font>
      <b/>
      <sz val="10"/>
      <name val="Arial Unicode MS"/>
      <family val="2"/>
    </font>
    <font>
      <b/>
      <sz val="9"/>
      <name val="Arial Unicode MS"/>
      <family val="2"/>
    </font>
    <font>
      <sz val="11"/>
      <color rgb="FF000000"/>
      <name val="Arial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/>
    <xf numFmtId="14" fontId="0" fillId="0" borderId="0" xfId="0" applyNumberFormat="1"/>
    <xf numFmtId="0" fontId="3" fillId="0" borderId="0" xfId="1" applyFont="1" applyAlignment="1">
      <alignment horizontal="center"/>
    </xf>
    <xf numFmtId="3" fontId="0" fillId="0" borderId="0" xfId="0" applyNumberFormat="1"/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2" fillId="0" borderId="0" xfId="1" applyFont="1"/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/>
    <xf numFmtId="0" fontId="2" fillId="0" borderId="0" xfId="1" applyFont="1" applyAlignment="1">
      <alignment horizontal="center" vertical="center"/>
    </xf>
    <xf numFmtId="0" fontId="5" fillId="0" borderId="0" xfId="1" applyFont="1"/>
    <xf numFmtId="0" fontId="0" fillId="0" borderId="0" xfId="0" applyAlignment="1">
      <alignment vertic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wrapText="1"/>
    </xf>
    <xf numFmtId="3" fontId="14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14" fillId="0" borderId="0" xfId="0" applyFont="1"/>
    <xf numFmtId="3" fontId="6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30" fillId="0" borderId="0" xfId="1" applyFont="1" applyAlignment="1">
      <alignment horizontal="center" vertical="center"/>
    </xf>
    <xf numFmtId="0" fontId="13" fillId="0" borderId="0" xfId="0" applyFont="1"/>
    <xf numFmtId="0" fontId="12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right"/>
    </xf>
    <xf numFmtId="0" fontId="28" fillId="0" borderId="0" xfId="1" applyFont="1" applyAlignment="1">
      <alignment horizontal="right"/>
    </xf>
    <xf numFmtId="0" fontId="28" fillId="0" borderId="0" xfId="1" applyFont="1" applyAlignment="1">
      <alignment horizontal="center"/>
    </xf>
    <xf numFmtId="0" fontId="2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0" fillId="0" borderId="0" xfId="1" applyFont="1" applyAlignment="1">
      <alignment horizontal="center"/>
    </xf>
    <xf numFmtId="3" fontId="8" fillId="2" borderId="0" xfId="0" applyNumberFormat="1" applyFont="1" applyFill="1" applyAlignment="1">
      <alignment horizontal="center" vertical="center"/>
    </xf>
    <xf numFmtId="0" fontId="32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4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0" fontId="12" fillId="0" borderId="0" xfId="0" applyFont="1"/>
    <xf numFmtId="0" fontId="2" fillId="0" borderId="0" xfId="1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6" fillId="0" borderId="0" xfId="1" applyFont="1" applyAlignment="1">
      <alignment horizontal="center"/>
    </xf>
    <xf numFmtId="0" fontId="40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6" fillId="0" borderId="0" xfId="1" applyFont="1" applyAlignment="1">
      <alignment horizontal="center" vertical="center"/>
    </xf>
    <xf numFmtId="0" fontId="37" fillId="0" borderId="0" xfId="1" applyFont="1" applyAlignment="1">
      <alignment horizontal="center"/>
    </xf>
    <xf numFmtId="0" fontId="41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37" fillId="0" borderId="0" xfId="1" applyFont="1" applyAlignment="1">
      <alignment horizontal="center" vertical="center"/>
    </xf>
    <xf numFmtId="0" fontId="1" fillId="0" borderId="0" xfId="1" applyAlignment="1">
      <alignment horizontal="center"/>
    </xf>
    <xf numFmtId="0" fontId="3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top" wrapText="1"/>
    </xf>
    <xf numFmtId="0" fontId="4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21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31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3" fontId="45" fillId="0" borderId="0" xfId="0" applyNumberFormat="1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9" fillId="0" borderId="0" xfId="0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6" fillId="0" borderId="0" xfId="0" applyNumberFormat="1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33" fillId="3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6" fillId="0" borderId="0" xfId="1" applyFont="1" applyBorder="1" applyAlignment="1">
      <alignment horizontal="center"/>
    </xf>
    <xf numFmtId="0" fontId="33" fillId="2" borderId="0" xfId="0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0</xdr:row>
      <xdr:rowOff>85725</xdr:rowOff>
    </xdr:from>
    <xdr:to>
      <xdr:col>9</xdr:col>
      <xdr:colOff>28575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1:L14"/>
  <sheetViews>
    <sheetView zoomScaleNormal="100" workbookViewId="0">
      <selection activeCell="B13" sqref="B13"/>
    </sheetView>
  </sheetViews>
  <sheetFormatPr baseColWidth="10" defaultColWidth="9.140625" defaultRowHeight="15"/>
  <cols>
    <col min="1" max="1" width="11.28515625" customWidth="1"/>
    <col min="2" max="2" width="25.7109375" customWidth="1"/>
    <col min="3" max="3" width="11.140625" customWidth="1"/>
    <col min="4" max="4" width="10.42578125" customWidth="1"/>
    <col min="5" max="5" width="10.5703125" customWidth="1"/>
    <col min="6" max="6" width="11.28515625" customWidth="1"/>
    <col min="7" max="7" width="12.140625" customWidth="1"/>
    <col min="8" max="8" width="13.85546875" customWidth="1"/>
    <col min="9" max="258" width="11.42578125" customWidth="1"/>
  </cols>
  <sheetData>
    <row r="1" spans="2:12" ht="20.25" customHeight="1">
      <c r="B1" s="101" t="s">
        <v>0</v>
      </c>
      <c r="C1" s="101"/>
      <c r="D1" s="101"/>
      <c r="E1" s="101"/>
      <c r="F1" s="101"/>
      <c r="G1" s="101"/>
      <c r="H1" s="101"/>
      <c r="I1" s="3"/>
      <c r="J1" s="3"/>
      <c r="K1" s="3"/>
      <c r="L1" s="3"/>
    </row>
    <row r="2" spans="2:12" ht="32.25" customHeight="1">
      <c r="B2" s="102" t="s">
        <v>1</v>
      </c>
      <c r="C2" s="102"/>
      <c r="D2" s="102"/>
      <c r="E2" s="102"/>
      <c r="F2" s="102"/>
      <c r="G2" s="102"/>
      <c r="H2" s="102"/>
      <c r="I2" s="7"/>
      <c r="J2" s="7"/>
      <c r="K2" s="7"/>
      <c r="L2" s="7"/>
    </row>
    <row r="3" spans="2:12" ht="17.25">
      <c r="B3" s="103" t="s">
        <v>2</v>
      </c>
      <c r="C3" s="103"/>
      <c r="D3" s="103"/>
      <c r="E3" s="103"/>
      <c r="F3" s="103"/>
      <c r="G3" s="103"/>
      <c r="H3" s="103"/>
      <c r="I3" s="7"/>
      <c r="J3" s="7"/>
      <c r="K3" s="7"/>
      <c r="L3" s="7"/>
    </row>
    <row r="4" spans="2:12" ht="14.25" customHeight="1">
      <c r="B4" s="103" t="s">
        <v>3</v>
      </c>
      <c r="C4" s="103"/>
      <c r="D4" s="103"/>
      <c r="E4" s="103"/>
      <c r="F4" s="103"/>
      <c r="G4" s="103"/>
      <c r="H4" s="103"/>
      <c r="I4" s="8"/>
      <c r="J4" s="8"/>
      <c r="K4" s="8"/>
      <c r="L4" s="8"/>
    </row>
    <row r="5" spans="2:12" ht="24.75" customHeight="1">
      <c r="B5" s="104" t="s">
        <v>2</v>
      </c>
      <c r="C5" s="104" t="s">
        <v>4</v>
      </c>
      <c r="D5" s="104" t="s">
        <v>5</v>
      </c>
      <c r="E5" s="104" t="s">
        <v>6</v>
      </c>
      <c r="F5" s="104" t="s">
        <v>7</v>
      </c>
      <c r="G5" s="104" t="s">
        <v>8</v>
      </c>
    </row>
    <row r="6" spans="2:12" ht="16.5" customHeight="1">
      <c r="B6" s="104"/>
      <c r="C6" s="104"/>
      <c r="D6" s="104"/>
      <c r="E6" s="104"/>
      <c r="F6" s="104"/>
      <c r="G6" s="104"/>
    </row>
    <row r="7" spans="2:12" ht="33.75" customHeight="1">
      <c r="B7" s="28" t="s">
        <v>9</v>
      </c>
      <c r="C7" s="29">
        <v>534</v>
      </c>
      <c r="D7" s="58">
        <v>774</v>
      </c>
      <c r="E7" s="29">
        <v>830</v>
      </c>
      <c r="F7" s="123">
        <v>521</v>
      </c>
      <c r="G7" s="32">
        <f>SUM(C7:F7)</f>
        <v>2659</v>
      </c>
    </row>
    <row r="8" spans="2:12" ht="18" customHeight="1">
      <c r="B8" s="33" t="s">
        <v>10</v>
      </c>
      <c r="C8" s="29">
        <v>45</v>
      </c>
      <c r="D8" s="31">
        <v>269</v>
      </c>
      <c r="E8" s="31">
        <v>629</v>
      </c>
      <c r="F8" s="124">
        <v>179</v>
      </c>
      <c r="G8" s="32">
        <f t="shared" ref="G8:G10" si="0">SUM(C8:F8)</f>
        <v>1122</v>
      </c>
    </row>
    <row r="9" spans="2:12">
      <c r="B9" s="33" t="s">
        <v>11</v>
      </c>
      <c r="C9" s="29">
        <v>285</v>
      </c>
      <c r="D9" s="31">
        <v>664</v>
      </c>
      <c r="E9" s="31">
        <v>766</v>
      </c>
      <c r="F9" s="124">
        <v>749</v>
      </c>
      <c r="G9" s="32">
        <f t="shared" si="0"/>
        <v>2464</v>
      </c>
    </row>
    <row r="10" spans="2:12">
      <c r="B10" s="33" t="s">
        <v>12</v>
      </c>
      <c r="C10" s="29">
        <v>190</v>
      </c>
      <c r="D10" s="29">
        <v>487</v>
      </c>
      <c r="E10" s="29">
        <v>648</v>
      </c>
      <c r="F10" s="124">
        <v>547</v>
      </c>
      <c r="G10" s="32">
        <f t="shared" si="0"/>
        <v>1872</v>
      </c>
    </row>
    <row r="11" spans="2:12">
      <c r="B11" s="33" t="s">
        <v>13</v>
      </c>
      <c r="C11" s="34">
        <f>SUM(C7:C10)</f>
        <v>1054</v>
      </c>
      <c r="D11" s="34">
        <f>SUM(D7:D10)</f>
        <v>2194</v>
      </c>
      <c r="E11" s="34">
        <f>SUM(E7:E10)</f>
        <v>2873</v>
      </c>
      <c r="F11" s="124">
        <f>SUM(F7:F10)</f>
        <v>1996</v>
      </c>
      <c r="G11" s="35">
        <f>SUM(C11:F11)</f>
        <v>8117</v>
      </c>
    </row>
    <row r="13" spans="2:12">
      <c r="B13" s="9" t="s">
        <v>153</v>
      </c>
      <c r="J13" s="11"/>
    </row>
    <row r="14" spans="2:12">
      <c r="C14" s="11"/>
      <c r="J14" s="11"/>
    </row>
  </sheetData>
  <mergeCells count="10">
    <mergeCell ref="B1:H1"/>
    <mergeCell ref="B2:H2"/>
    <mergeCell ref="B3:H3"/>
    <mergeCell ref="B4:H4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3BE0-FBE4-4C0E-8856-7780E93A8A0A}">
  <sheetPr>
    <tabColor rgb="FF7030A0"/>
  </sheetPr>
  <dimension ref="B1:O13"/>
  <sheetViews>
    <sheetView zoomScaleNormal="100" workbookViewId="0">
      <selection activeCell="N21" sqref="N21"/>
    </sheetView>
  </sheetViews>
  <sheetFormatPr baseColWidth="10" defaultColWidth="9.140625" defaultRowHeight="15"/>
  <cols>
    <col min="1" max="1" width="3.7109375" customWidth="1"/>
    <col min="2" max="2" width="25.85546875" customWidth="1"/>
    <col min="3" max="3" width="5.85546875" customWidth="1"/>
    <col min="4" max="4" width="5" customWidth="1"/>
    <col min="5" max="5" width="6" customWidth="1"/>
    <col min="6" max="6" width="5.28515625" customWidth="1"/>
    <col min="7" max="8" width="6" customWidth="1"/>
    <col min="9" max="9" width="5.5703125" customWidth="1"/>
    <col min="10" max="10" width="6.7109375" customWidth="1"/>
    <col min="11" max="11" width="5.85546875" customWidth="1"/>
    <col min="12" max="12" width="5.28515625" customWidth="1"/>
    <col min="13" max="13" width="5.42578125" customWidth="1"/>
    <col min="14" max="14" width="5" customWidth="1"/>
    <col min="15" max="15" width="7.5703125" style="2" customWidth="1"/>
    <col min="16" max="257" width="11.42578125" customWidth="1"/>
  </cols>
  <sheetData>
    <row r="1" spans="2:15" ht="20.25" customHeight="1">
      <c r="B1" s="101" t="s">
        <v>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2:15" ht="33.75" customHeight="1">
      <c r="B2" s="102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3" spans="2:15" ht="20.25">
      <c r="B3" s="105" t="s">
        <v>2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</row>
    <row r="4" spans="2:15" ht="15.75">
      <c r="B4" s="103" t="s">
        <v>3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</row>
    <row r="5" spans="2:15" ht="21" customHeight="1"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7" t="s">
        <v>20</v>
      </c>
      <c r="I5" s="7" t="s">
        <v>21</v>
      </c>
      <c r="J5" s="7" t="s">
        <v>22</v>
      </c>
      <c r="K5" s="7" t="s">
        <v>23</v>
      </c>
      <c r="L5" s="13" t="s">
        <v>24</v>
      </c>
      <c r="M5" s="7" t="s">
        <v>25</v>
      </c>
      <c r="N5" s="7" t="s">
        <v>26</v>
      </c>
      <c r="O5" s="13" t="s">
        <v>27</v>
      </c>
    </row>
    <row r="6" spans="2:15" ht="27.75" customHeight="1">
      <c r="B6" s="28" t="s">
        <v>9</v>
      </c>
      <c r="C6" s="29">
        <v>275</v>
      </c>
      <c r="D6" s="30">
        <v>176</v>
      </c>
      <c r="E6" s="29">
        <v>83</v>
      </c>
      <c r="F6" s="31">
        <v>232</v>
      </c>
      <c r="G6" s="32">
        <v>158</v>
      </c>
      <c r="H6" s="14">
        <v>384</v>
      </c>
      <c r="I6" s="66">
        <v>207</v>
      </c>
      <c r="J6" s="14">
        <v>336</v>
      </c>
      <c r="K6" s="14">
        <v>287</v>
      </c>
      <c r="L6" s="125">
        <v>307</v>
      </c>
      <c r="M6" s="125">
        <f xml:space="preserve">    143</f>
        <v>143</v>
      </c>
      <c r="N6" s="125">
        <v>71</v>
      </c>
      <c r="O6" s="126">
        <f>SUM(C6:N6)</f>
        <v>2659</v>
      </c>
    </row>
    <row r="7" spans="2:15" ht="18" customHeight="1">
      <c r="B7" s="33" t="s">
        <v>10</v>
      </c>
      <c r="C7" s="29">
        <v>39</v>
      </c>
      <c r="D7" s="31">
        <v>6</v>
      </c>
      <c r="E7" s="31">
        <v>0</v>
      </c>
      <c r="F7" s="31">
        <v>46</v>
      </c>
      <c r="G7" s="32">
        <v>40</v>
      </c>
      <c r="H7" s="2">
        <v>183</v>
      </c>
      <c r="I7" s="65">
        <v>202</v>
      </c>
      <c r="J7" s="2">
        <v>262</v>
      </c>
      <c r="K7" s="2">
        <v>105</v>
      </c>
      <c r="L7" s="127">
        <v>41</v>
      </c>
      <c r="M7" s="128">
        <v>90</v>
      </c>
      <c r="N7" s="127">
        <v>48</v>
      </c>
      <c r="O7" s="129">
        <f>SUM(C7:N7)</f>
        <v>1062</v>
      </c>
    </row>
    <row r="8" spans="2:15">
      <c r="B8" s="33" t="s">
        <v>11</v>
      </c>
      <c r="C8" s="29">
        <v>149</v>
      </c>
      <c r="D8" s="31">
        <v>96</v>
      </c>
      <c r="E8" s="31">
        <v>40</v>
      </c>
      <c r="F8" s="31">
        <v>201</v>
      </c>
      <c r="G8" s="32">
        <v>161</v>
      </c>
      <c r="H8" s="2">
        <v>302</v>
      </c>
      <c r="I8" s="31">
        <v>269</v>
      </c>
      <c r="J8" s="2">
        <v>271</v>
      </c>
      <c r="K8" s="2">
        <v>226</v>
      </c>
      <c r="L8" s="128">
        <v>256</v>
      </c>
      <c r="M8" s="128">
        <v>299</v>
      </c>
      <c r="N8" s="128">
        <v>194</v>
      </c>
      <c r="O8" s="129">
        <f>SUM(C8:N8)</f>
        <v>2464</v>
      </c>
    </row>
    <row r="9" spans="2:15">
      <c r="B9" s="33" t="s">
        <v>12</v>
      </c>
      <c r="C9" s="29">
        <v>66</v>
      </c>
      <c r="D9" s="29">
        <v>89</v>
      </c>
      <c r="E9" s="29">
        <v>35</v>
      </c>
      <c r="F9" s="29">
        <v>130</v>
      </c>
      <c r="G9" s="32">
        <v>93</v>
      </c>
      <c r="H9" s="2">
        <v>264</v>
      </c>
      <c r="I9" s="2">
        <v>266</v>
      </c>
      <c r="J9" s="2">
        <v>208</v>
      </c>
      <c r="K9" s="2">
        <v>174</v>
      </c>
      <c r="L9" s="128">
        <v>229</v>
      </c>
      <c r="M9" s="128">
        <v>174</v>
      </c>
      <c r="N9" s="127">
        <v>144</v>
      </c>
      <c r="O9" s="129">
        <f>SUM(C9:N9)</f>
        <v>1872</v>
      </c>
    </row>
    <row r="10" spans="2:15">
      <c r="B10" s="33" t="s">
        <v>13</v>
      </c>
      <c r="C10" s="34">
        <f t="shared" ref="C10:H10" si="0">SUM(C6:C9)</f>
        <v>529</v>
      </c>
      <c r="D10" s="34">
        <f t="shared" si="0"/>
        <v>367</v>
      </c>
      <c r="E10" s="34">
        <f t="shared" si="0"/>
        <v>158</v>
      </c>
      <c r="F10" s="34">
        <f t="shared" si="0"/>
        <v>609</v>
      </c>
      <c r="G10" s="35">
        <f t="shared" si="0"/>
        <v>452</v>
      </c>
      <c r="H10" s="34">
        <f t="shared" si="0"/>
        <v>1133</v>
      </c>
      <c r="I10" s="34">
        <f>SUM(I6:I9)</f>
        <v>944</v>
      </c>
      <c r="J10" s="34">
        <f>SUM(J6:J9)</f>
        <v>1077</v>
      </c>
      <c r="K10" s="34">
        <f>SUM(K6:K9)</f>
        <v>792</v>
      </c>
      <c r="L10" s="130">
        <f>SUM(L6:L9)</f>
        <v>833</v>
      </c>
      <c r="M10" s="130">
        <f>SUM(M6:M9)</f>
        <v>706</v>
      </c>
      <c r="N10" s="130">
        <f>SUM(N6:N9)</f>
        <v>457</v>
      </c>
      <c r="O10" s="130">
        <f>SUM(O6:O9)</f>
        <v>8057</v>
      </c>
    </row>
    <row r="12" spans="2:15">
      <c r="B12" s="9" t="s">
        <v>153</v>
      </c>
      <c r="J12" s="11"/>
    </row>
    <row r="13" spans="2:15">
      <c r="C13" s="11"/>
      <c r="J13" s="11"/>
    </row>
  </sheetData>
  <mergeCells count="4">
    <mergeCell ref="B1:O1"/>
    <mergeCell ref="B2:O2"/>
    <mergeCell ref="B3:O3"/>
    <mergeCell ref="B4:O4"/>
  </mergeCells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I36"/>
  <sheetViews>
    <sheetView showWhiteSpace="0" topLeftCell="A7" zoomScaleNormal="100" zoomScaleSheetLayoutView="100" workbookViewId="0">
      <selection activeCell="O31" sqref="O31"/>
    </sheetView>
  </sheetViews>
  <sheetFormatPr baseColWidth="10" defaultColWidth="11.42578125" defaultRowHeight="12.6" customHeight="1"/>
  <cols>
    <col min="1" max="1" width="11.42578125" style="1"/>
    <col min="2" max="2" width="6.42578125" style="1" customWidth="1"/>
    <col min="3" max="3" width="3.140625" style="1" hidden="1" customWidth="1"/>
    <col min="4" max="4" width="10" style="4" customWidth="1"/>
    <col min="5" max="5" width="14.5703125" style="5" customWidth="1"/>
    <col min="6" max="6" width="10.42578125" style="5" customWidth="1"/>
    <col min="7" max="7" width="9" style="5" customWidth="1"/>
    <col min="8" max="8" width="10.7109375" style="1" customWidth="1"/>
    <col min="9" max="9" width="10.28515625" style="5" customWidth="1"/>
    <col min="10" max="10" width="8.42578125" style="1" customWidth="1"/>
    <col min="11" max="16384" width="11.42578125" style="1"/>
  </cols>
  <sheetData>
    <row r="4" spans="3:9" ht="15" customHeight="1">
      <c r="D4" s="101" t="s">
        <v>0</v>
      </c>
      <c r="E4" s="101"/>
      <c r="F4" s="101"/>
      <c r="G4" s="101"/>
      <c r="H4" s="101"/>
      <c r="I4" s="101"/>
    </row>
    <row r="5" spans="3:9" ht="33.75" customHeight="1">
      <c r="C5" s="104" t="s">
        <v>28</v>
      </c>
      <c r="D5" s="104"/>
      <c r="E5" s="104"/>
      <c r="F5" s="104"/>
      <c r="G5" s="104"/>
      <c r="H5" s="104"/>
      <c r="I5" s="104"/>
    </row>
    <row r="6" spans="3:9" ht="15" customHeight="1">
      <c r="C6" s="109" t="s">
        <v>2</v>
      </c>
      <c r="D6" s="109"/>
      <c r="E6" s="109"/>
      <c r="F6" s="109"/>
      <c r="G6" s="109"/>
      <c r="H6" s="109"/>
      <c r="I6" s="109"/>
    </row>
    <row r="7" spans="3:9" ht="12" customHeight="1">
      <c r="D7" s="107" t="s">
        <v>29</v>
      </c>
      <c r="E7" s="107"/>
      <c r="F7" s="107"/>
      <c r="G7" s="107"/>
      <c r="H7" s="107"/>
      <c r="I7" s="18" t="s">
        <v>30</v>
      </c>
    </row>
    <row r="8" spans="3:9" ht="32.25" customHeight="1">
      <c r="D8" s="36" t="s">
        <v>31</v>
      </c>
      <c r="E8" s="37" t="s">
        <v>32</v>
      </c>
      <c r="F8" s="36" t="s">
        <v>33</v>
      </c>
      <c r="G8" s="36" t="s">
        <v>34</v>
      </c>
      <c r="H8" s="36" t="s">
        <v>35</v>
      </c>
      <c r="I8" s="37" t="s">
        <v>36</v>
      </c>
    </row>
    <row r="9" spans="3:9" ht="19.5" customHeight="1">
      <c r="D9" s="108" t="s">
        <v>37</v>
      </c>
      <c r="E9" s="8" t="s">
        <v>38</v>
      </c>
      <c r="F9" s="6">
        <v>41</v>
      </c>
      <c r="G9" s="6">
        <v>16</v>
      </c>
      <c r="H9" s="6">
        <v>30</v>
      </c>
      <c r="I9" s="6">
        <v>16</v>
      </c>
    </row>
    <row r="10" spans="3:9" ht="19.5" customHeight="1">
      <c r="D10" s="108"/>
      <c r="E10" s="8" t="s">
        <v>39</v>
      </c>
      <c r="F10" s="6">
        <v>0</v>
      </c>
      <c r="G10" s="6">
        <v>0</v>
      </c>
      <c r="H10" s="6">
        <v>0</v>
      </c>
      <c r="I10" s="6">
        <v>0</v>
      </c>
    </row>
    <row r="11" spans="3:9" ht="13.5" customHeight="1">
      <c r="D11" s="108" t="s">
        <v>40</v>
      </c>
      <c r="E11" s="8" t="s">
        <v>38</v>
      </c>
      <c r="F11" s="6">
        <v>23</v>
      </c>
      <c r="G11" s="6">
        <v>1</v>
      </c>
      <c r="H11" s="6">
        <v>28</v>
      </c>
      <c r="I11" s="6">
        <v>15</v>
      </c>
    </row>
    <row r="12" spans="3:9" ht="13.5" customHeight="1">
      <c r="D12" s="108"/>
      <c r="E12" s="8" t="s">
        <v>39</v>
      </c>
      <c r="F12" s="6">
        <v>0</v>
      </c>
      <c r="G12" s="6">
        <v>0</v>
      </c>
      <c r="H12" s="6">
        <v>0</v>
      </c>
      <c r="I12" s="6">
        <v>0</v>
      </c>
    </row>
    <row r="13" spans="3:9" ht="13.5" customHeight="1">
      <c r="D13" s="108" t="s">
        <v>41</v>
      </c>
      <c r="E13" s="8" t="s">
        <v>38</v>
      </c>
      <c r="F13" s="6">
        <v>9</v>
      </c>
      <c r="G13" s="6">
        <v>0</v>
      </c>
      <c r="H13" s="6">
        <v>12</v>
      </c>
      <c r="I13" s="6">
        <v>7</v>
      </c>
    </row>
    <row r="14" spans="3:9" ht="13.5" customHeight="1">
      <c r="D14" s="108"/>
      <c r="E14" s="8" t="s">
        <v>39</v>
      </c>
      <c r="F14" s="6">
        <v>0</v>
      </c>
      <c r="G14" s="6">
        <v>0</v>
      </c>
      <c r="H14" s="6">
        <v>0</v>
      </c>
      <c r="I14" s="6">
        <v>0</v>
      </c>
    </row>
    <row r="15" spans="3:9" ht="13.5" customHeight="1">
      <c r="D15" s="107" t="s">
        <v>18</v>
      </c>
      <c r="E15" s="8" t="s">
        <v>38</v>
      </c>
      <c r="F15" s="59">
        <v>98</v>
      </c>
      <c r="G15" s="59">
        <v>1</v>
      </c>
      <c r="H15" s="59">
        <v>0</v>
      </c>
      <c r="I15" s="59">
        <v>0</v>
      </c>
    </row>
    <row r="16" spans="3:9" ht="13.5" customHeight="1">
      <c r="D16" s="107"/>
      <c r="E16" s="8" t="s">
        <v>39</v>
      </c>
      <c r="F16" s="59">
        <v>0</v>
      </c>
      <c r="G16" s="59">
        <v>0</v>
      </c>
      <c r="H16" s="59">
        <v>0</v>
      </c>
      <c r="I16" s="59">
        <v>0</v>
      </c>
    </row>
    <row r="17" spans="4:9" ht="13.5" customHeight="1">
      <c r="D17" s="108" t="s">
        <v>19</v>
      </c>
      <c r="E17" s="8" t="s">
        <v>38</v>
      </c>
      <c r="F17" s="59">
        <v>29</v>
      </c>
      <c r="G17" s="59">
        <v>13</v>
      </c>
      <c r="H17" s="59">
        <v>0</v>
      </c>
      <c r="I17" s="59">
        <v>0</v>
      </c>
    </row>
    <row r="18" spans="4:9" ht="13.5" customHeight="1">
      <c r="D18" s="108"/>
      <c r="E18" s="8" t="s">
        <v>39</v>
      </c>
      <c r="F18" s="59">
        <v>0</v>
      </c>
      <c r="G18" s="59">
        <v>8</v>
      </c>
      <c r="H18" s="59">
        <v>0</v>
      </c>
      <c r="I18" s="59">
        <v>0</v>
      </c>
    </row>
    <row r="19" spans="4:9" ht="13.5" customHeight="1">
      <c r="D19" s="108" t="s">
        <v>20</v>
      </c>
      <c r="E19" s="8" t="s">
        <v>38</v>
      </c>
      <c r="F19" s="59">
        <v>58</v>
      </c>
      <c r="G19" s="59">
        <v>0</v>
      </c>
      <c r="H19" s="59">
        <v>0</v>
      </c>
      <c r="I19" s="59">
        <v>0</v>
      </c>
    </row>
    <row r="20" spans="4:9" ht="11.25" customHeight="1">
      <c r="D20" s="108"/>
      <c r="E20" s="8" t="s">
        <v>39</v>
      </c>
      <c r="F20" s="59">
        <v>0</v>
      </c>
      <c r="G20" s="59">
        <v>0</v>
      </c>
      <c r="H20" s="59">
        <v>0</v>
      </c>
      <c r="I20" s="59">
        <v>0</v>
      </c>
    </row>
    <row r="21" spans="4:9" ht="12.6" customHeight="1">
      <c r="D21" s="108" t="s">
        <v>21</v>
      </c>
      <c r="E21" s="8" t="s">
        <v>38</v>
      </c>
      <c r="F21" s="59">
        <v>43</v>
      </c>
      <c r="G21" s="59">
        <v>0</v>
      </c>
      <c r="H21" s="59">
        <v>0</v>
      </c>
      <c r="I21" s="59">
        <v>0</v>
      </c>
    </row>
    <row r="22" spans="4:9" ht="12.6" customHeight="1">
      <c r="D22" s="108"/>
      <c r="E22" s="8" t="s">
        <v>39</v>
      </c>
      <c r="F22" s="59">
        <v>29</v>
      </c>
      <c r="G22" s="59">
        <v>9</v>
      </c>
      <c r="H22" s="59">
        <v>0</v>
      </c>
      <c r="I22" s="59">
        <v>0</v>
      </c>
    </row>
    <row r="23" spans="4:9" ht="12.6" customHeight="1">
      <c r="D23" s="108" t="s">
        <v>42</v>
      </c>
      <c r="E23" s="8" t="s">
        <v>38</v>
      </c>
      <c r="F23" s="67">
        <v>62</v>
      </c>
      <c r="G23" s="67">
        <v>0</v>
      </c>
      <c r="H23" s="67">
        <v>0</v>
      </c>
      <c r="I23" s="67">
        <v>0</v>
      </c>
    </row>
    <row r="24" spans="4:9" ht="12.6" customHeight="1">
      <c r="D24" s="108"/>
      <c r="E24" s="8" t="s">
        <v>39</v>
      </c>
      <c r="F24" s="59">
        <v>56</v>
      </c>
      <c r="G24" s="59">
        <v>0</v>
      </c>
      <c r="H24" s="59">
        <v>0</v>
      </c>
      <c r="I24" s="59">
        <v>0</v>
      </c>
    </row>
    <row r="25" spans="4:9" ht="12.6" customHeight="1">
      <c r="D25" s="108" t="s">
        <v>23</v>
      </c>
      <c r="E25" s="8" t="s">
        <v>38</v>
      </c>
      <c r="F25" s="59">
        <v>111</v>
      </c>
      <c r="G25" s="59">
        <v>0</v>
      </c>
      <c r="H25" s="59">
        <v>0</v>
      </c>
      <c r="I25" s="59">
        <v>0</v>
      </c>
    </row>
    <row r="26" spans="4:9" ht="12.6" customHeight="1">
      <c r="D26" s="108"/>
      <c r="E26" s="8" t="s">
        <v>39</v>
      </c>
      <c r="F26" s="5">
        <v>0</v>
      </c>
      <c r="G26" s="5">
        <v>2</v>
      </c>
      <c r="H26" s="59">
        <v>0</v>
      </c>
      <c r="I26" s="59">
        <v>0</v>
      </c>
    </row>
    <row r="27" spans="4:9" ht="12.6" customHeight="1">
      <c r="D27" s="108" t="s">
        <v>43</v>
      </c>
      <c r="E27" s="8" t="s">
        <v>38</v>
      </c>
      <c r="F27" s="131">
        <v>136</v>
      </c>
      <c r="G27" s="131">
        <v>3</v>
      </c>
      <c r="H27" s="132">
        <v>2</v>
      </c>
      <c r="I27" s="131">
        <v>1</v>
      </c>
    </row>
    <row r="28" spans="4:9" ht="12.6" customHeight="1">
      <c r="D28" s="108"/>
      <c r="E28" s="8" t="s">
        <v>39</v>
      </c>
      <c r="F28" s="131">
        <v>0</v>
      </c>
      <c r="G28" s="131">
        <v>23</v>
      </c>
      <c r="H28" s="131">
        <v>0</v>
      </c>
      <c r="I28" s="131">
        <v>0</v>
      </c>
    </row>
    <row r="29" spans="4:9" ht="12.6" customHeight="1">
      <c r="D29" s="108" t="s">
        <v>25</v>
      </c>
      <c r="E29" s="8" t="s">
        <v>38</v>
      </c>
      <c r="F29" s="128">
        <v>77</v>
      </c>
      <c r="G29" s="131">
        <v>0</v>
      </c>
      <c r="H29" s="131">
        <v>2</v>
      </c>
      <c r="I29" s="131">
        <v>1</v>
      </c>
    </row>
    <row r="30" spans="4:9" ht="12.6" customHeight="1">
      <c r="D30" s="108"/>
      <c r="E30" s="8" t="s">
        <v>39</v>
      </c>
      <c r="F30" s="131">
        <v>0</v>
      </c>
      <c r="G30" s="131">
        <v>0</v>
      </c>
      <c r="H30" s="131">
        <v>0</v>
      </c>
      <c r="I30" s="131">
        <v>0</v>
      </c>
    </row>
    <row r="31" spans="4:9" ht="12.6" customHeight="1">
      <c r="D31" s="108" t="s">
        <v>26</v>
      </c>
      <c r="E31" s="8" t="s">
        <v>38</v>
      </c>
      <c r="F31" s="131">
        <v>23</v>
      </c>
      <c r="G31" s="131">
        <v>0</v>
      </c>
      <c r="H31" s="131">
        <v>2</v>
      </c>
      <c r="I31" s="131">
        <v>1</v>
      </c>
    </row>
    <row r="32" spans="4:9" ht="12.6" customHeight="1">
      <c r="D32" s="108"/>
      <c r="E32" s="8" t="s">
        <v>39</v>
      </c>
      <c r="F32" s="131">
        <v>0</v>
      </c>
      <c r="G32" s="131">
        <v>0</v>
      </c>
      <c r="H32" s="131">
        <v>0</v>
      </c>
      <c r="I32" s="131">
        <v>0</v>
      </c>
    </row>
    <row r="33" spans="4:9" ht="17.25" customHeight="1">
      <c r="D33" s="106" t="s">
        <v>44</v>
      </c>
      <c r="E33" s="106"/>
      <c r="F33" s="38">
        <f>SUM(F9:F32)</f>
        <v>795</v>
      </c>
      <c r="G33" s="38">
        <f t="shared" ref="G33:I33" si="0">SUM(G9:G32)</f>
        <v>76</v>
      </c>
      <c r="H33" s="38">
        <f t="shared" si="0"/>
        <v>76</v>
      </c>
      <c r="I33" s="38">
        <f t="shared" si="0"/>
        <v>41</v>
      </c>
    </row>
    <row r="34" spans="4:9" ht="15.75" customHeight="1">
      <c r="D34" s="106" t="s">
        <v>45</v>
      </c>
      <c r="E34" s="106"/>
      <c r="F34" s="38">
        <f>F10+F12+F14+F16+F18+F20+F22+F24+F26+F28+F30+F32</f>
        <v>85</v>
      </c>
      <c r="G34" s="38">
        <f t="shared" ref="G34:H34" si="1">G10+G12+G14+G16+G18+G20+G22+G24+G26+G28+G30+G32</f>
        <v>42</v>
      </c>
      <c r="H34" s="38">
        <f t="shared" si="1"/>
        <v>0</v>
      </c>
      <c r="I34" s="38">
        <f>I10+I12+I14+I16+I18+I20+I22+I24+I26+I28+I30+I32</f>
        <v>0</v>
      </c>
    </row>
    <row r="35" spans="4:9" ht="17.25" customHeight="1">
      <c r="D35" s="106" t="s">
        <v>46</v>
      </c>
      <c r="E35" s="106"/>
      <c r="F35" s="38">
        <f>F33+F34+G35+H35+I35</f>
        <v>1115</v>
      </c>
      <c r="G35" s="38">
        <f t="shared" ref="G35:I35" si="2">G33+G34</f>
        <v>118</v>
      </c>
      <c r="H35" s="38">
        <f t="shared" si="2"/>
        <v>76</v>
      </c>
      <c r="I35" s="38">
        <f t="shared" si="2"/>
        <v>41</v>
      </c>
    </row>
    <row r="36" spans="4:9" ht="12.6" customHeight="1">
      <c r="D36" s="9" t="s">
        <v>153</v>
      </c>
    </row>
  </sheetData>
  <mergeCells count="19">
    <mergeCell ref="D27:D28"/>
    <mergeCell ref="D31:D32"/>
    <mergeCell ref="D33:E33"/>
    <mergeCell ref="D34:E34"/>
    <mergeCell ref="D35:E35"/>
    <mergeCell ref="D4:I4"/>
    <mergeCell ref="D7:H7"/>
    <mergeCell ref="D9:D10"/>
    <mergeCell ref="C5:I5"/>
    <mergeCell ref="C6:I6"/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Y25"/>
  <sheetViews>
    <sheetView topLeftCell="A5" zoomScaleNormal="100" workbookViewId="0">
      <selection activeCell="M28" sqref="M28"/>
    </sheetView>
  </sheetViews>
  <sheetFormatPr baseColWidth="10" defaultColWidth="11.42578125" defaultRowHeight="15"/>
  <cols>
    <col min="1" max="1" width="3" customWidth="1"/>
    <col min="2" max="2" width="5.5703125" customWidth="1"/>
    <col min="3" max="3" width="7.7109375" style="2" customWidth="1"/>
    <col min="4" max="4" width="8.140625" style="2" customWidth="1"/>
    <col min="5" max="5" width="7.85546875" style="2" customWidth="1"/>
    <col min="6" max="6" width="9.42578125" style="2" customWidth="1"/>
    <col min="7" max="7" width="9.7109375" style="2" customWidth="1"/>
    <col min="8" max="9" width="8.42578125" style="2" customWidth="1"/>
    <col min="10" max="10" width="8.140625" style="2" customWidth="1"/>
    <col min="11" max="12" width="6" style="2" customWidth="1"/>
    <col min="13" max="13" width="5.42578125" style="2" customWidth="1"/>
    <col min="14" max="14" width="5.5703125" style="2" customWidth="1"/>
    <col min="15" max="15" width="3.85546875" style="2" customWidth="1"/>
    <col min="16" max="16" width="6" style="2" customWidth="1"/>
    <col min="17" max="17" width="6.7109375" style="2" customWidth="1"/>
    <col min="18" max="18" width="7.42578125" style="2" customWidth="1"/>
    <col min="19" max="19" width="8" style="2" customWidth="1"/>
    <col min="20" max="20" width="5.28515625" customWidth="1"/>
    <col min="21" max="21" width="5.85546875" customWidth="1"/>
  </cols>
  <sheetData>
    <row r="5" spans="2:21" ht="17.25">
      <c r="B5" s="101" t="s">
        <v>0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</row>
    <row r="6" spans="2:21" ht="28.5" customHeight="1">
      <c r="B6" s="102" t="s">
        <v>47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</row>
    <row r="7" spans="2:21" ht="20.25">
      <c r="B7" s="105" t="s">
        <v>2</v>
      </c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</row>
    <row r="8" spans="2:21" ht="14.25" customHeight="1">
      <c r="B8" s="101" t="s">
        <v>48</v>
      </c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</row>
    <row r="9" spans="2:21" ht="45.75" customHeight="1">
      <c r="B9" s="7" t="s">
        <v>31</v>
      </c>
      <c r="C9" s="39" t="s">
        <v>49</v>
      </c>
      <c r="D9" s="39" t="s">
        <v>50</v>
      </c>
      <c r="E9" s="39" t="s">
        <v>51</v>
      </c>
      <c r="F9" s="39" t="s">
        <v>52</v>
      </c>
      <c r="G9" s="39" t="s">
        <v>53</v>
      </c>
      <c r="H9" s="39" t="s">
        <v>54</v>
      </c>
      <c r="I9" s="39" t="s">
        <v>55</v>
      </c>
      <c r="J9" s="40" t="s">
        <v>56</v>
      </c>
      <c r="K9" s="39" t="s">
        <v>57</v>
      </c>
      <c r="L9" s="39" t="s">
        <v>58</v>
      </c>
      <c r="M9" s="39" t="s">
        <v>59</v>
      </c>
      <c r="N9" s="39" t="s">
        <v>60</v>
      </c>
      <c r="O9" s="39" t="s">
        <v>61</v>
      </c>
      <c r="P9" s="39" t="s">
        <v>62</v>
      </c>
      <c r="Q9" s="39" t="s">
        <v>63</v>
      </c>
      <c r="R9" s="39" t="s">
        <v>64</v>
      </c>
      <c r="S9" s="41" t="s">
        <v>65</v>
      </c>
      <c r="T9" s="39" t="s">
        <v>8</v>
      </c>
    </row>
    <row r="10" spans="2:21" ht="16.5">
      <c r="B10" s="8" t="s">
        <v>15</v>
      </c>
      <c r="C10" s="42">
        <v>31</v>
      </c>
      <c r="D10" s="42">
        <v>46</v>
      </c>
      <c r="E10" s="42">
        <v>16</v>
      </c>
      <c r="F10" s="42">
        <v>10</v>
      </c>
      <c r="G10" s="42">
        <v>52</v>
      </c>
      <c r="H10" s="42">
        <v>39</v>
      </c>
      <c r="I10" s="42">
        <v>275</v>
      </c>
      <c r="J10" s="42">
        <v>59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53</v>
      </c>
      <c r="Q10" s="42">
        <v>2</v>
      </c>
      <c r="R10" s="2">
        <v>0</v>
      </c>
      <c r="S10" s="42">
        <v>5</v>
      </c>
      <c r="T10" s="42">
        <f>SUM(C10:S10)</f>
        <v>588</v>
      </c>
    </row>
    <row r="11" spans="2:21" ht="16.5">
      <c r="B11" s="8" t="s">
        <v>66</v>
      </c>
      <c r="C11" s="2">
        <v>22</v>
      </c>
      <c r="D11" s="2">
        <v>31</v>
      </c>
      <c r="E11" s="2">
        <v>3</v>
      </c>
      <c r="F11" s="2">
        <v>12</v>
      </c>
      <c r="G11" s="6">
        <v>27</v>
      </c>
      <c r="H11" s="6">
        <v>6</v>
      </c>
      <c r="I11" s="6">
        <v>176</v>
      </c>
      <c r="J11" s="6">
        <v>21</v>
      </c>
      <c r="K11" s="6">
        <v>4</v>
      </c>
      <c r="L11" s="6">
        <v>0</v>
      </c>
      <c r="M11" s="6">
        <v>0</v>
      </c>
      <c r="N11" s="6">
        <v>0</v>
      </c>
      <c r="O11" s="6">
        <v>0</v>
      </c>
      <c r="P11" s="6">
        <v>51</v>
      </c>
      <c r="Q11" s="6">
        <v>1</v>
      </c>
      <c r="R11" s="2">
        <v>4</v>
      </c>
      <c r="S11" s="2">
        <v>0</v>
      </c>
      <c r="T11" s="2">
        <f>SUM(C11:S11)</f>
        <v>358</v>
      </c>
    </row>
    <row r="12" spans="2:21" ht="16.5">
      <c r="B12" s="8" t="s">
        <v>17</v>
      </c>
      <c r="C12" s="6">
        <v>25</v>
      </c>
      <c r="D12" s="6">
        <v>13</v>
      </c>
      <c r="E12" s="6">
        <v>2</v>
      </c>
      <c r="F12" s="6">
        <v>12</v>
      </c>
      <c r="G12" s="43">
        <v>0</v>
      </c>
      <c r="H12" s="43">
        <v>0</v>
      </c>
      <c r="I12" s="43">
        <v>83</v>
      </c>
      <c r="J12" s="43">
        <v>0</v>
      </c>
      <c r="K12" s="43">
        <v>1</v>
      </c>
      <c r="L12" s="2">
        <v>0</v>
      </c>
      <c r="M12" s="2">
        <v>2</v>
      </c>
      <c r="N12" s="2">
        <v>0</v>
      </c>
      <c r="O12" s="2">
        <v>0</v>
      </c>
      <c r="P12" s="2">
        <v>21</v>
      </c>
      <c r="Q12" s="2">
        <v>4</v>
      </c>
      <c r="R12" s="2">
        <v>3</v>
      </c>
      <c r="S12" s="2">
        <v>0</v>
      </c>
      <c r="T12" s="2">
        <f>SUM(C12:S12)</f>
        <v>166</v>
      </c>
    </row>
    <row r="13" spans="2:21" ht="16.5">
      <c r="B13" s="8" t="s">
        <v>18</v>
      </c>
      <c r="C13" s="60">
        <v>24</v>
      </c>
      <c r="D13" s="60">
        <v>48</v>
      </c>
      <c r="E13" s="60">
        <v>7</v>
      </c>
      <c r="F13" s="60">
        <v>19</v>
      </c>
      <c r="G13" s="61">
        <v>10</v>
      </c>
      <c r="H13" s="61">
        <v>46</v>
      </c>
      <c r="I13" s="61">
        <v>232</v>
      </c>
      <c r="J13" s="61">
        <v>76</v>
      </c>
      <c r="K13" s="61">
        <v>0</v>
      </c>
      <c r="L13" s="60">
        <v>0</v>
      </c>
      <c r="M13" s="60">
        <v>5</v>
      </c>
      <c r="N13" s="60">
        <v>0</v>
      </c>
      <c r="O13" s="60">
        <v>0</v>
      </c>
      <c r="P13" s="2">
        <v>36</v>
      </c>
      <c r="Q13" s="2">
        <v>1</v>
      </c>
      <c r="R13" s="2">
        <v>4</v>
      </c>
      <c r="S13" s="2">
        <v>1</v>
      </c>
      <c r="T13" s="2">
        <f t="shared" ref="T13:T15" si="0">SUM(C13:S13)</f>
        <v>509</v>
      </c>
    </row>
    <row r="14" spans="2:21" ht="16.5">
      <c r="B14" s="8" t="s">
        <v>19</v>
      </c>
      <c r="C14" s="60">
        <v>13</v>
      </c>
      <c r="D14" s="60">
        <v>42</v>
      </c>
      <c r="E14" s="60">
        <v>1</v>
      </c>
      <c r="F14" s="60">
        <v>61</v>
      </c>
      <c r="G14" s="61">
        <v>20</v>
      </c>
      <c r="H14" s="61">
        <v>40</v>
      </c>
      <c r="I14" s="61">
        <v>158</v>
      </c>
      <c r="J14" s="61">
        <v>15</v>
      </c>
      <c r="K14" s="61">
        <v>1</v>
      </c>
      <c r="L14" s="60">
        <v>0</v>
      </c>
      <c r="M14" s="60">
        <v>0</v>
      </c>
      <c r="N14" s="60">
        <v>0</v>
      </c>
      <c r="O14" s="60">
        <v>0</v>
      </c>
      <c r="P14" s="60">
        <v>5</v>
      </c>
      <c r="Q14" s="60">
        <v>0</v>
      </c>
      <c r="R14" s="2">
        <v>0</v>
      </c>
      <c r="S14" s="2">
        <v>0</v>
      </c>
      <c r="T14" s="2">
        <f t="shared" si="0"/>
        <v>356</v>
      </c>
    </row>
    <row r="15" spans="2:21" ht="16.5">
      <c r="B15" s="8" t="s">
        <v>20</v>
      </c>
      <c r="C15" s="60">
        <v>46</v>
      </c>
      <c r="D15" s="60">
        <v>24</v>
      </c>
      <c r="E15" s="60">
        <v>11</v>
      </c>
      <c r="F15" s="60">
        <v>30</v>
      </c>
      <c r="G15" s="61">
        <v>8</v>
      </c>
      <c r="H15" s="61">
        <v>183</v>
      </c>
      <c r="I15" s="61">
        <v>384</v>
      </c>
      <c r="J15" s="61">
        <v>72</v>
      </c>
      <c r="K15" s="61">
        <v>11</v>
      </c>
      <c r="L15" s="62">
        <v>20</v>
      </c>
      <c r="M15" s="62">
        <v>4</v>
      </c>
      <c r="N15" s="62">
        <v>19</v>
      </c>
      <c r="O15" s="62">
        <v>0</v>
      </c>
      <c r="P15" s="62">
        <v>60</v>
      </c>
      <c r="Q15" s="62">
        <v>4</v>
      </c>
      <c r="R15" s="2">
        <v>0</v>
      </c>
      <c r="S15" s="2">
        <v>72</v>
      </c>
      <c r="T15" s="2">
        <f t="shared" si="0"/>
        <v>948</v>
      </c>
    </row>
    <row r="16" spans="2:21" ht="16.5">
      <c r="B16" s="8" t="s">
        <v>21</v>
      </c>
      <c r="C16" s="63">
        <v>17</v>
      </c>
      <c r="D16" s="61">
        <v>31</v>
      </c>
      <c r="E16" s="63">
        <v>15</v>
      </c>
      <c r="F16" s="61">
        <v>51</v>
      </c>
      <c r="G16" s="60">
        <v>1</v>
      </c>
      <c r="H16" s="60">
        <v>202</v>
      </c>
      <c r="I16" s="60">
        <v>207</v>
      </c>
      <c r="J16" s="60">
        <v>89</v>
      </c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61">
        <v>2</v>
      </c>
      <c r="R16" s="2">
        <v>0</v>
      </c>
      <c r="S16" s="68">
        <v>1</v>
      </c>
      <c r="T16" s="2">
        <f>SUM(C16:S16)</f>
        <v>616</v>
      </c>
    </row>
    <row r="17" spans="2:25" ht="16.5">
      <c r="B17" s="8" t="s">
        <v>67</v>
      </c>
      <c r="C17" s="61">
        <v>31</v>
      </c>
      <c r="D17" s="61">
        <v>40</v>
      </c>
      <c r="E17" s="63">
        <v>1</v>
      </c>
      <c r="F17" s="61">
        <v>33</v>
      </c>
      <c r="G17" s="61">
        <v>1</v>
      </c>
      <c r="H17" s="61">
        <v>262</v>
      </c>
      <c r="I17" s="61">
        <v>336</v>
      </c>
      <c r="J17" s="61">
        <v>220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  <c r="P17" s="2">
        <v>1</v>
      </c>
      <c r="Q17" s="2">
        <v>0</v>
      </c>
      <c r="R17" s="2">
        <v>0</v>
      </c>
      <c r="S17" s="68">
        <v>9</v>
      </c>
      <c r="T17" s="2">
        <f t="shared" ref="T17:T18" si="1">SUM(C17:S17)</f>
        <v>934</v>
      </c>
    </row>
    <row r="18" spans="2:25" ht="16.5">
      <c r="B18" s="8" t="s">
        <v>23</v>
      </c>
      <c r="C18" s="62">
        <v>44</v>
      </c>
      <c r="D18" s="62">
        <v>58</v>
      </c>
      <c r="E18" s="62">
        <v>1</v>
      </c>
      <c r="F18" s="62">
        <v>89</v>
      </c>
      <c r="G18" s="62">
        <v>3</v>
      </c>
      <c r="H18" s="62">
        <v>105</v>
      </c>
      <c r="I18" s="62">
        <v>287</v>
      </c>
      <c r="J18" s="61">
        <v>81</v>
      </c>
      <c r="K18" s="61">
        <v>0</v>
      </c>
      <c r="L18" s="62">
        <v>0</v>
      </c>
      <c r="M18" s="62">
        <v>0</v>
      </c>
      <c r="N18" s="62">
        <v>0</v>
      </c>
      <c r="O18" s="62">
        <v>0</v>
      </c>
      <c r="P18" s="62">
        <v>6</v>
      </c>
      <c r="Q18" s="62">
        <v>0</v>
      </c>
      <c r="R18" s="62">
        <v>0</v>
      </c>
      <c r="S18" s="62">
        <v>5</v>
      </c>
      <c r="T18" s="2">
        <f t="shared" si="1"/>
        <v>679</v>
      </c>
    </row>
    <row r="19" spans="2:25">
      <c r="B19" s="8" t="s">
        <v>24</v>
      </c>
      <c r="C19" s="133">
        <v>39</v>
      </c>
      <c r="D19" s="133">
        <v>50</v>
      </c>
      <c r="E19" s="133">
        <v>8</v>
      </c>
      <c r="F19" s="133">
        <v>18</v>
      </c>
      <c r="G19" s="133">
        <v>6</v>
      </c>
      <c r="H19" s="133">
        <v>41</v>
      </c>
      <c r="I19" s="133">
        <v>307</v>
      </c>
      <c r="J19" s="134">
        <v>31</v>
      </c>
      <c r="K19" s="134">
        <v>6</v>
      </c>
      <c r="L19" s="133">
        <v>0</v>
      </c>
      <c r="M19" s="133">
        <v>11</v>
      </c>
      <c r="N19" s="133">
        <v>0</v>
      </c>
      <c r="O19" s="133">
        <v>0</v>
      </c>
      <c r="P19" s="133">
        <v>142</v>
      </c>
      <c r="Q19" s="133">
        <v>0</v>
      </c>
      <c r="R19" s="133">
        <v>0</v>
      </c>
      <c r="S19" s="133">
        <v>4</v>
      </c>
      <c r="T19" s="2">
        <f>SUM(C19:S19)</f>
        <v>663</v>
      </c>
      <c r="Y19" t="s">
        <v>68</v>
      </c>
    </row>
    <row r="20" spans="2:25">
      <c r="B20" s="8" t="s">
        <v>25</v>
      </c>
      <c r="C20" s="133">
        <v>17</v>
      </c>
      <c r="D20" s="133">
        <v>39</v>
      </c>
      <c r="E20" s="133">
        <v>6</v>
      </c>
      <c r="F20" s="133">
        <v>4</v>
      </c>
      <c r="G20" s="133">
        <v>8</v>
      </c>
      <c r="H20" s="133">
        <v>90</v>
      </c>
      <c r="I20" s="128">
        <v>143</v>
      </c>
      <c r="J20" s="135">
        <v>36</v>
      </c>
      <c r="K20" s="135">
        <v>0</v>
      </c>
      <c r="L20" s="135">
        <v>0</v>
      </c>
      <c r="M20" s="135">
        <v>0</v>
      </c>
      <c r="N20" s="135">
        <v>0</v>
      </c>
      <c r="O20" s="135">
        <v>0</v>
      </c>
      <c r="P20" s="135">
        <v>24</v>
      </c>
      <c r="Q20" s="135">
        <v>0</v>
      </c>
      <c r="R20" s="135">
        <v>0</v>
      </c>
      <c r="S20" s="135">
        <v>12</v>
      </c>
      <c r="T20" s="2">
        <f t="shared" ref="T20:T21" si="2">SUM(C20:S20)</f>
        <v>379</v>
      </c>
    </row>
    <row r="21" spans="2:25">
      <c r="B21" s="8" t="s">
        <v>26</v>
      </c>
      <c r="C21" s="133">
        <v>6</v>
      </c>
      <c r="D21" s="133">
        <v>39</v>
      </c>
      <c r="E21" s="133">
        <v>2</v>
      </c>
      <c r="F21" s="133">
        <v>0</v>
      </c>
      <c r="G21" s="133">
        <v>13</v>
      </c>
      <c r="H21" s="133">
        <v>48</v>
      </c>
      <c r="I21" s="133">
        <v>71</v>
      </c>
      <c r="J21" s="133">
        <v>11</v>
      </c>
      <c r="K21" s="133">
        <v>0</v>
      </c>
      <c r="L21" s="133">
        <v>0</v>
      </c>
      <c r="M21" s="133">
        <v>0</v>
      </c>
      <c r="N21" s="133">
        <v>0</v>
      </c>
      <c r="O21" s="133">
        <v>0</v>
      </c>
      <c r="P21" s="133">
        <v>0</v>
      </c>
      <c r="Q21" s="133">
        <v>0</v>
      </c>
      <c r="R21" s="133">
        <v>0</v>
      </c>
      <c r="S21" s="133">
        <v>0</v>
      </c>
      <c r="T21" s="2">
        <f t="shared" si="2"/>
        <v>190</v>
      </c>
    </row>
    <row r="22" spans="2:25" ht="16.5">
      <c r="B22" s="8" t="s">
        <v>69</v>
      </c>
      <c r="C22" s="2">
        <f t="shared" ref="C22:P22" si="3">SUM(C10:C21)</f>
        <v>315</v>
      </c>
      <c r="D22" s="2">
        <f t="shared" si="3"/>
        <v>461</v>
      </c>
      <c r="E22" s="2">
        <f t="shared" si="3"/>
        <v>73</v>
      </c>
      <c r="F22" s="2">
        <f t="shared" si="3"/>
        <v>339</v>
      </c>
      <c r="G22" s="2">
        <f t="shared" si="3"/>
        <v>149</v>
      </c>
      <c r="H22" s="6">
        <f t="shared" si="3"/>
        <v>1062</v>
      </c>
      <c r="I22" s="6">
        <f>SUM(I10:I21)</f>
        <v>2659</v>
      </c>
      <c r="J22" s="2">
        <f t="shared" si="3"/>
        <v>711</v>
      </c>
      <c r="K22" s="2">
        <f t="shared" si="3"/>
        <v>23</v>
      </c>
      <c r="L22" s="2">
        <f t="shared" si="3"/>
        <v>20</v>
      </c>
      <c r="M22" s="2">
        <f t="shared" si="3"/>
        <v>22</v>
      </c>
      <c r="N22" s="2">
        <f t="shared" si="3"/>
        <v>19</v>
      </c>
      <c r="O22" s="2">
        <f t="shared" si="3"/>
        <v>0</v>
      </c>
      <c r="P22" s="2">
        <f t="shared" si="3"/>
        <v>399</v>
      </c>
      <c r="Q22" s="2">
        <f>SUM(Q10:Q21)</f>
        <v>14</v>
      </c>
      <c r="R22" s="2">
        <f>SUM(R10:R21)</f>
        <v>11</v>
      </c>
      <c r="S22" s="2">
        <f>SUM(S10:S21)</f>
        <v>109</v>
      </c>
      <c r="T22" s="2">
        <f>T10+T11+T12+T13+T14+T15+T16+T17+T18+T19+T20+T21</f>
        <v>6386</v>
      </c>
    </row>
    <row r="24" spans="2:25">
      <c r="B24" s="8" t="s">
        <v>70</v>
      </c>
    </row>
    <row r="25" spans="2:25" ht="15" customHeight="1">
      <c r="B25" s="110" t="s">
        <v>153</v>
      </c>
      <c r="C25" s="111"/>
      <c r="D25" s="111"/>
    </row>
  </sheetData>
  <mergeCells count="5">
    <mergeCell ref="B5:T5"/>
    <mergeCell ref="B7:T7"/>
    <mergeCell ref="B8:T8"/>
    <mergeCell ref="B6:U6"/>
    <mergeCell ref="B25:D25"/>
  </mergeCells>
  <pageMargins left="9.375E-2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activeCell="Q22" sqref="Q22"/>
    </sheetView>
  </sheetViews>
  <sheetFormatPr baseColWidth="10" defaultColWidth="11.42578125" defaultRowHeight="15"/>
  <cols>
    <col min="1" max="1" width="34.710937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>
      <c r="A2" s="108" t="s">
        <v>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ht="20.25">
      <c r="A3" s="105" t="s">
        <v>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</row>
    <row r="4" spans="1:15">
      <c r="A4" s="101" t="s">
        <v>71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3"/>
    </row>
    <row r="5" spans="1:15" ht="16.5">
      <c r="A5" s="7" t="s">
        <v>72</v>
      </c>
      <c r="B5" s="13" t="s">
        <v>15</v>
      </c>
      <c r="C5" s="13" t="s">
        <v>16</v>
      </c>
      <c r="D5" s="13" t="s">
        <v>17</v>
      </c>
      <c r="E5" s="13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13" t="s">
        <v>24</v>
      </c>
      <c r="L5" s="7" t="s">
        <v>25</v>
      </c>
      <c r="M5" s="7" t="s">
        <v>26</v>
      </c>
      <c r="N5" s="13" t="s">
        <v>27</v>
      </c>
    </row>
    <row r="6" spans="1:15">
      <c r="A6" s="44" t="s">
        <v>73</v>
      </c>
      <c r="B6" s="2">
        <v>10</v>
      </c>
      <c r="C6" s="2">
        <v>8</v>
      </c>
      <c r="D6" s="2">
        <v>6</v>
      </c>
      <c r="E6" s="45">
        <v>24</v>
      </c>
      <c r="F6" s="45">
        <v>8</v>
      </c>
      <c r="G6" s="45">
        <v>19</v>
      </c>
      <c r="H6" s="69">
        <v>17</v>
      </c>
      <c r="I6" s="70">
        <v>18</v>
      </c>
      <c r="J6" s="45">
        <v>19</v>
      </c>
      <c r="K6" s="136">
        <v>6</v>
      </c>
      <c r="L6" s="136">
        <v>7</v>
      </c>
      <c r="M6" s="136">
        <v>1</v>
      </c>
      <c r="N6" s="45">
        <f>SUM(B6:M6)</f>
        <v>143</v>
      </c>
    </row>
    <row r="7" spans="1:15">
      <c r="A7" s="44" t="s">
        <v>74</v>
      </c>
      <c r="B7" s="2">
        <v>2</v>
      </c>
      <c r="C7" s="2">
        <v>3</v>
      </c>
      <c r="D7" s="2">
        <v>1</v>
      </c>
      <c r="E7" s="45">
        <v>0</v>
      </c>
      <c r="F7" s="45">
        <v>1</v>
      </c>
      <c r="G7" s="45">
        <v>2</v>
      </c>
      <c r="H7" s="69">
        <v>0</v>
      </c>
      <c r="I7" s="70">
        <v>0</v>
      </c>
      <c r="J7" s="45">
        <v>0</v>
      </c>
      <c r="K7" s="136">
        <v>2</v>
      </c>
      <c r="L7" s="136">
        <v>0</v>
      </c>
      <c r="M7" s="136">
        <v>0</v>
      </c>
      <c r="N7" s="45">
        <f t="shared" ref="N7:N19" si="0">SUM(B7:M7)</f>
        <v>11</v>
      </c>
    </row>
    <row r="8" spans="1:15">
      <c r="A8" s="44" t="s">
        <v>75</v>
      </c>
      <c r="B8" s="2">
        <v>3</v>
      </c>
      <c r="C8" s="2">
        <v>4</v>
      </c>
      <c r="D8" s="2">
        <v>0</v>
      </c>
      <c r="E8" s="2">
        <v>3</v>
      </c>
      <c r="F8" s="45">
        <v>5</v>
      </c>
      <c r="G8" s="45">
        <v>0</v>
      </c>
      <c r="H8" s="69">
        <v>4</v>
      </c>
      <c r="I8" s="70">
        <v>17</v>
      </c>
      <c r="J8" s="45">
        <v>9</v>
      </c>
      <c r="K8" s="136">
        <v>6</v>
      </c>
      <c r="L8" s="136">
        <v>13</v>
      </c>
      <c r="M8" s="136">
        <v>12</v>
      </c>
      <c r="N8" s="45">
        <f t="shared" si="0"/>
        <v>76</v>
      </c>
    </row>
    <row r="9" spans="1:15">
      <c r="A9" s="44" t="s">
        <v>76</v>
      </c>
      <c r="B9" s="2">
        <v>8</v>
      </c>
      <c r="C9" s="2">
        <v>0</v>
      </c>
      <c r="D9" s="45">
        <v>0</v>
      </c>
      <c r="E9" s="45">
        <v>5</v>
      </c>
      <c r="F9" s="45">
        <v>5</v>
      </c>
      <c r="G9" s="45">
        <v>26</v>
      </c>
      <c r="H9" s="69">
        <v>6</v>
      </c>
      <c r="I9" s="70">
        <v>6</v>
      </c>
      <c r="J9" s="45">
        <v>23</v>
      </c>
      <c r="K9" s="136">
        <v>18</v>
      </c>
      <c r="L9" s="136">
        <v>30</v>
      </c>
      <c r="M9" s="136">
        <v>0</v>
      </c>
      <c r="N9" s="45">
        <f t="shared" si="0"/>
        <v>127</v>
      </c>
    </row>
    <row r="10" spans="1:15">
      <c r="A10" s="44" t="s">
        <v>77</v>
      </c>
      <c r="B10" s="2">
        <v>92</v>
      </c>
      <c r="C10" s="2">
        <v>57</v>
      </c>
      <c r="D10" s="2">
        <v>32</v>
      </c>
      <c r="E10" s="45">
        <v>95</v>
      </c>
      <c r="F10" s="45">
        <v>61</v>
      </c>
      <c r="G10" s="45">
        <v>118</v>
      </c>
      <c r="H10" s="69">
        <v>84</v>
      </c>
      <c r="I10" s="70">
        <v>165</v>
      </c>
      <c r="J10" s="45">
        <v>106</v>
      </c>
      <c r="K10" s="136">
        <v>101</v>
      </c>
      <c r="L10" s="136">
        <v>63</v>
      </c>
      <c r="M10" s="136">
        <v>38</v>
      </c>
      <c r="N10" s="45">
        <f t="shared" si="0"/>
        <v>1012</v>
      </c>
    </row>
    <row r="11" spans="1:15">
      <c r="A11" s="44" t="s">
        <v>78</v>
      </c>
      <c r="B11" s="2">
        <v>77</v>
      </c>
      <c r="C11" s="2">
        <v>61</v>
      </c>
      <c r="D11" s="2">
        <v>14</v>
      </c>
      <c r="E11" s="45">
        <v>101</v>
      </c>
      <c r="F11" s="45">
        <v>85</v>
      </c>
      <c r="G11" s="45">
        <v>155</v>
      </c>
      <c r="H11" s="69">
        <v>99</v>
      </c>
      <c r="I11" s="70">
        <v>83</v>
      </c>
      <c r="J11" s="45">
        <v>65</v>
      </c>
      <c r="K11" s="136">
        <v>100</v>
      </c>
      <c r="L11" s="136">
        <v>37</v>
      </c>
      <c r="M11" s="136">
        <v>8</v>
      </c>
      <c r="N11" s="45">
        <f t="shared" si="0"/>
        <v>885</v>
      </c>
    </row>
    <row r="12" spans="1:15" ht="18" customHeight="1">
      <c r="A12" s="44" t="s">
        <v>79</v>
      </c>
      <c r="B12" s="2">
        <v>4</v>
      </c>
      <c r="C12" s="2">
        <v>4</v>
      </c>
      <c r="D12" s="2">
        <v>4</v>
      </c>
      <c r="E12" s="45">
        <v>4</v>
      </c>
      <c r="F12" s="45">
        <v>6</v>
      </c>
      <c r="G12" s="45">
        <v>18</v>
      </c>
      <c r="H12" s="69">
        <v>12</v>
      </c>
      <c r="I12" s="70">
        <v>36</v>
      </c>
      <c r="J12" s="45">
        <v>10</v>
      </c>
      <c r="K12" s="136">
        <v>34</v>
      </c>
      <c r="L12" s="136">
        <v>13</v>
      </c>
      <c r="M12" s="136">
        <v>9</v>
      </c>
      <c r="N12" s="45">
        <f t="shared" si="0"/>
        <v>154</v>
      </c>
    </row>
    <row r="13" spans="1:15" ht="15.75" customHeight="1">
      <c r="A13" s="44" t="s">
        <v>80</v>
      </c>
      <c r="B13" s="2">
        <v>0</v>
      </c>
      <c r="C13" s="2">
        <v>1</v>
      </c>
      <c r="D13" s="2">
        <v>0</v>
      </c>
      <c r="E13" s="45">
        <v>2</v>
      </c>
      <c r="F13" s="45">
        <v>0</v>
      </c>
      <c r="G13" s="45">
        <v>5</v>
      </c>
      <c r="H13" s="69">
        <v>1</v>
      </c>
      <c r="I13" s="70">
        <v>4</v>
      </c>
      <c r="J13" s="45">
        <v>4</v>
      </c>
      <c r="K13" s="136">
        <v>1</v>
      </c>
      <c r="L13" s="136">
        <v>1</v>
      </c>
      <c r="M13" s="136">
        <v>0</v>
      </c>
      <c r="N13" s="45">
        <f t="shared" si="0"/>
        <v>19</v>
      </c>
    </row>
    <row r="14" spans="1:15">
      <c r="A14" s="44" t="s">
        <v>81</v>
      </c>
      <c r="B14" s="2">
        <v>0</v>
      </c>
      <c r="C14" s="2">
        <v>0</v>
      </c>
      <c r="D14" s="2">
        <v>0</v>
      </c>
      <c r="E14" s="45">
        <v>5</v>
      </c>
      <c r="F14" s="45">
        <v>1</v>
      </c>
      <c r="G14" s="45">
        <v>0</v>
      </c>
      <c r="H14" s="69">
        <v>0</v>
      </c>
      <c r="I14" s="70">
        <v>1</v>
      </c>
      <c r="J14" s="45">
        <v>0</v>
      </c>
      <c r="K14" s="136">
        <v>1</v>
      </c>
      <c r="L14" s="136">
        <v>1</v>
      </c>
      <c r="M14" s="136">
        <v>0</v>
      </c>
      <c r="N14" s="45">
        <f t="shared" si="0"/>
        <v>9</v>
      </c>
    </row>
    <row r="15" spans="1:15">
      <c r="A15" s="44" t="s">
        <v>82</v>
      </c>
      <c r="B15" s="2">
        <v>0</v>
      </c>
      <c r="C15" s="2">
        <v>0</v>
      </c>
      <c r="D15" s="2">
        <v>1</v>
      </c>
      <c r="E15" s="45">
        <v>0</v>
      </c>
      <c r="F15" s="45">
        <v>2</v>
      </c>
      <c r="G15" s="45">
        <v>3</v>
      </c>
      <c r="H15" s="69">
        <v>3</v>
      </c>
      <c r="I15" s="70">
        <v>4</v>
      </c>
      <c r="J15" s="45">
        <v>3</v>
      </c>
      <c r="K15" s="136">
        <v>1</v>
      </c>
      <c r="L15" s="136">
        <v>3</v>
      </c>
      <c r="M15" s="136">
        <v>0</v>
      </c>
      <c r="N15" s="45">
        <f t="shared" si="0"/>
        <v>20</v>
      </c>
    </row>
    <row r="16" spans="1:15">
      <c r="A16" s="44" t="s">
        <v>83</v>
      </c>
      <c r="B16" s="2">
        <v>13</v>
      </c>
      <c r="C16" s="2">
        <v>20</v>
      </c>
      <c r="D16" s="2">
        <v>20</v>
      </c>
      <c r="E16" s="45">
        <v>9</v>
      </c>
      <c r="F16" s="45">
        <v>11</v>
      </c>
      <c r="G16" s="45">
        <v>35</v>
      </c>
      <c r="H16" s="69">
        <v>43</v>
      </c>
      <c r="I16" s="70">
        <v>126</v>
      </c>
      <c r="J16" s="45">
        <v>50</v>
      </c>
      <c r="K16" s="136">
        <v>38</v>
      </c>
      <c r="L16" s="136">
        <v>9</v>
      </c>
      <c r="M16" s="136">
        <v>26</v>
      </c>
      <c r="N16" s="45">
        <f t="shared" si="0"/>
        <v>400</v>
      </c>
    </row>
    <row r="17" spans="1:14">
      <c r="A17" s="44" t="s">
        <v>84</v>
      </c>
      <c r="B17" s="2">
        <v>29</v>
      </c>
      <c r="C17" s="2">
        <v>17</v>
      </c>
      <c r="D17" s="2">
        <v>2</v>
      </c>
      <c r="E17" s="45">
        <v>4</v>
      </c>
      <c r="F17" s="45">
        <v>1</v>
      </c>
      <c r="G17" s="45">
        <v>79</v>
      </c>
      <c r="H17" s="69">
        <v>21</v>
      </c>
      <c r="I17" s="70">
        <v>42</v>
      </c>
      <c r="J17" s="45">
        <v>19</v>
      </c>
      <c r="K17" s="136">
        <v>1</v>
      </c>
      <c r="L17" s="136">
        <v>26</v>
      </c>
      <c r="M17" s="136">
        <v>16</v>
      </c>
      <c r="N17" s="45">
        <f t="shared" si="0"/>
        <v>257</v>
      </c>
    </row>
    <row r="18" spans="1:14" ht="28.5">
      <c r="A18" s="46" t="s">
        <v>85</v>
      </c>
      <c r="B18" s="14">
        <v>16</v>
      </c>
      <c r="C18" s="14">
        <v>2</v>
      </c>
      <c r="D18" s="14">
        <v>3</v>
      </c>
      <c r="E18" s="71">
        <v>11</v>
      </c>
      <c r="F18" s="71">
        <v>4</v>
      </c>
      <c r="G18" s="71">
        <v>28</v>
      </c>
      <c r="H18" s="72">
        <v>27</v>
      </c>
      <c r="I18" s="31">
        <v>11</v>
      </c>
      <c r="J18" s="71">
        <v>4</v>
      </c>
      <c r="K18" s="136">
        <v>13</v>
      </c>
      <c r="L18" s="136">
        <v>10</v>
      </c>
      <c r="M18" s="136">
        <v>5</v>
      </c>
      <c r="N18" s="71">
        <f t="shared" si="0"/>
        <v>134</v>
      </c>
    </row>
    <row r="19" spans="1:14" ht="28.5">
      <c r="A19" s="46" t="s">
        <v>86</v>
      </c>
      <c r="B19" s="14">
        <v>60</v>
      </c>
      <c r="C19" s="14">
        <v>5</v>
      </c>
      <c r="D19" s="14">
        <v>0</v>
      </c>
      <c r="E19" s="73">
        <v>15</v>
      </c>
      <c r="F19" s="73">
        <v>8</v>
      </c>
      <c r="G19" s="73">
        <v>79</v>
      </c>
      <c r="H19" s="73">
        <v>92</v>
      </c>
      <c r="I19" s="74">
        <v>86</v>
      </c>
      <c r="J19" s="73">
        <v>80</v>
      </c>
      <c r="K19" s="137">
        <v>34</v>
      </c>
      <c r="L19" s="137">
        <v>20</v>
      </c>
      <c r="M19" s="137">
        <v>3</v>
      </c>
      <c r="N19" s="71">
        <f t="shared" si="0"/>
        <v>482</v>
      </c>
    </row>
    <row r="20" spans="1:14">
      <c r="A20" s="44" t="s">
        <v>69</v>
      </c>
      <c r="B20" s="45">
        <f t="shared" ref="B20:H20" si="1">SUM(B6:B19)</f>
        <v>314</v>
      </c>
      <c r="C20" s="45">
        <f t="shared" si="1"/>
        <v>182</v>
      </c>
      <c r="D20" s="45">
        <f t="shared" si="1"/>
        <v>83</v>
      </c>
      <c r="E20" s="45">
        <f t="shared" si="1"/>
        <v>278</v>
      </c>
      <c r="F20" s="45">
        <f t="shared" si="1"/>
        <v>198</v>
      </c>
      <c r="G20" s="45">
        <f t="shared" si="1"/>
        <v>567</v>
      </c>
      <c r="H20" s="45">
        <f t="shared" si="1"/>
        <v>409</v>
      </c>
      <c r="I20" s="45">
        <f t="shared" ref="I20:N20" si="2">SUM(I6:I19)</f>
        <v>599</v>
      </c>
      <c r="J20" s="45">
        <f t="shared" si="2"/>
        <v>392</v>
      </c>
      <c r="K20" s="45">
        <f t="shared" si="2"/>
        <v>356</v>
      </c>
      <c r="L20" s="45">
        <f t="shared" si="2"/>
        <v>233</v>
      </c>
      <c r="M20" s="45">
        <f t="shared" si="2"/>
        <v>118</v>
      </c>
      <c r="N20" s="45">
        <f t="shared" si="2"/>
        <v>3729</v>
      </c>
    </row>
    <row r="21" spans="1:14">
      <c r="A21" s="112" t="s">
        <v>153</v>
      </c>
      <c r="B21" s="113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1:M21"/>
  <sheetViews>
    <sheetView zoomScaleNormal="100" workbookViewId="0">
      <selection activeCell="R17" sqref="R17"/>
    </sheetView>
  </sheetViews>
  <sheetFormatPr baseColWidth="10" defaultColWidth="11.42578125" defaultRowHeight="15"/>
  <cols>
    <col min="1" max="1" width="6.140625" customWidth="1"/>
    <col min="2" max="2" width="8.28515625" style="2" customWidth="1"/>
    <col min="3" max="3" width="6.85546875" style="2" customWidth="1"/>
    <col min="4" max="4" width="8.85546875" style="2" customWidth="1"/>
    <col min="5" max="5" width="11.7109375" style="2" customWidth="1"/>
    <col min="6" max="6" width="14.28515625" style="2" customWidth="1"/>
    <col min="7" max="7" width="6.85546875" style="2" customWidth="1"/>
    <col min="8" max="8" width="17.5703125" style="2" customWidth="1"/>
    <col min="9" max="10" width="10.7109375" style="2" customWidth="1"/>
    <col min="11" max="11" width="8.7109375" style="2" customWidth="1"/>
  </cols>
  <sheetData>
    <row r="1" spans="2:13" ht="26.25" customHeight="1">
      <c r="B1" s="102" t="s">
        <v>0</v>
      </c>
      <c r="C1" s="102"/>
      <c r="D1" s="102"/>
      <c r="E1" s="102"/>
      <c r="F1" s="102"/>
      <c r="G1" s="102"/>
      <c r="H1" s="102"/>
      <c r="I1" s="102"/>
      <c r="J1" s="102"/>
      <c r="K1" s="20"/>
    </row>
    <row r="2" spans="2:13" ht="26.25" customHeight="1">
      <c r="B2" s="104" t="s">
        <v>1</v>
      </c>
      <c r="C2" s="104"/>
      <c r="D2" s="104"/>
      <c r="E2" s="104"/>
      <c r="F2" s="104"/>
      <c r="G2" s="104"/>
      <c r="H2" s="104"/>
      <c r="I2" s="104"/>
      <c r="J2" s="104"/>
      <c r="K2" s="13"/>
    </row>
    <row r="3" spans="2:13" ht="17.25">
      <c r="B3" s="109" t="s">
        <v>2</v>
      </c>
      <c r="C3" s="109"/>
      <c r="D3" s="109"/>
      <c r="E3" s="109"/>
      <c r="F3" s="109"/>
      <c r="G3" s="109"/>
      <c r="H3" s="109"/>
      <c r="I3" s="109"/>
      <c r="J3" s="109"/>
      <c r="K3" s="19"/>
    </row>
    <row r="4" spans="2:13" ht="18" customHeight="1">
      <c r="B4" s="107" t="s">
        <v>87</v>
      </c>
      <c r="C4" s="107"/>
      <c r="D4" s="107"/>
      <c r="E4" s="107"/>
      <c r="F4" s="107"/>
      <c r="G4" s="107"/>
      <c r="H4" s="107"/>
      <c r="I4" s="107"/>
      <c r="J4" s="107"/>
      <c r="K4" s="6"/>
    </row>
    <row r="5" spans="2:13" ht="48.75" customHeight="1">
      <c r="B5" s="7" t="s">
        <v>31</v>
      </c>
      <c r="C5" s="7" t="s">
        <v>33</v>
      </c>
      <c r="D5" s="7" t="s">
        <v>88</v>
      </c>
      <c r="E5" s="7" t="s">
        <v>89</v>
      </c>
      <c r="F5" s="7" t="s">
        <v>90</v>
      </c>
      <c r="G5" s="7" t="s">
        <v>35</v>
      </c>
      <c r="H5" s="13" t="s">
        <v>86</v>
      </c>
      <c r="I5" s="7" t="s">
        <v>83</v>
      </c>
      <c r="J5" s="7" t="s">
        <v>84</v>
      </c>
      <c r="K5" s="7" t="s">
        <v>8</v>
      </c>
    </row>
    <row r="6" spans="2:13" ht="16.5">
      <c r="B6" s="8" t="s">
        <v>91</v>
      </c>
      <c r="C6" s="6">
        <v>183</v>
      </c>
      <c r="D6" s="6">
        <v>10</v>
      </c>
      <c r="E6" s="6">
        <v>3</v>
      </c>
      <c r="F6" s="6">
        <v>16</v>
      </c>
      <c r="G6" s="6">
        <v>0</v>
      </c>
      <c r="H6" s="2">
        <v>60</v>
      </c>
      <c r="I6" s="2">
        <v>13</v>
      </c>
      <c r="J6" s="6">
        <v>29</v>
      </c>
      <c r="K6" s="6">
        <f>SUM(C6:J6)</f>
        <v>314</v>
      </c>
    </row>
    <row r="7" spans="2:13" ht="16.5">
      <c r="B7" s="8" t="s">
        <v>40</v>
      </c>
      <c r="C7" s="6">
        <v>125</v>
      </c>
      <c r="D7" s="6">
        <v>8</v>
      </c>
      <c r="E7" s="6">
        <v>4</v>
      </c>
      <c r="F7" s="6">
        <v>2</v>
      </c>
      <c r="G7" s="6">
        <v>1</v>
      </c>
      <c r="H7" s="2">
        <v>5</v>
      </c>
      <c r="I7" s="2">
        <v>20</v>
      </c>
      <c r="J7" s="6">
        <v>17</v>
      </c>
      <c r="K7" s="6">
        <f>SUM(C7:J7)</f>
        <v>182</v>
      </c>
    </row>
    <row r="8" spans="2:13" ht="16.5">
      <c r="B8" s="8" t="s">
        <v>41</v>
      </c>
      <c r="C8" s="6">
        <v>52</v>
      </c>
      <c r="D8" s="6">
        <v>6</v>
      </c>
      <c r="E8" s="6">
        <v>0</v>
      </c>
      <c r="F8" s="6">
        <v>3</v>
      </c>
      <c r="G8" s="6">
        <v>0</v>
      </c>
      <c r="H8" s="6">
        <v>0</v>
      </c>
      <c r="I8" s="6">
        <v>20</v>
      </c>
      <c r="J8" s="6">
        <v>2</v>
      </c>
      <c r="K8" s="6">
        <f>SUM(C8:J8)</f>
        <v>83</v>
      </c>
    </row>
    <row r="9" spans="2:13" ht="16.5">
      <c r="B9" s="8" t="s">
        <v>18</v>
      </c>
      <c r="C9" s="6">
        <v>210</v>
      </c>
      <c r="D9" s="6">
        <v>24</v>
      </c>
      <c r="E9" s="6">
        <v>3</v>
      </c>
      <c r="F9" s="6">
        <v>11</v>
      </c>
      <c r="G9" s="6">
        <v>2</v>
      </c>
      <c r="H9" s="60">
        <v>15</v>
      </c>
      <c r="I9" s="63">
        <v>9</v>
      </c>
      <c r="J9" s="6">
        <v>4</v>
      </c>
      <c r="K9" s="6">
        <f t="shared" ref="K9:K17" si="0">SUM(C9:J9)</f>
        <v>278</v>
      </c>
    </row>
    <row r="10" spans="2:13" ht="16.5">
      <c r="B10" s="8" t="s">
        <v>19</v>
      </c>
      <c r="C10" s="2">
        <v>161</v>
      </c>
      <c r="D10" s="6">
        <v>8</v>
      </c>
      <c r="E10" s="6">
        <v>5</v>
      </c>
      <c r="F10" s="6">
        <v>4</v>
      </c>
      <c r="G10" s="6">
        <v>0</v>
      </c>
      <c r="H10" s="62">
        <v>8</v>
      </c>
      <c r="I10" s="64">
        <v>11</v>
      </c>
      <c r="J10" s="6">
        <v>1</v>
      </c>
      <c r="K10" s="6">
        <f t="shared" si="0"/>
        <v>198</v>
      </c>
    </row>
    <row r="11" spans="2:13" ht="16.5">
      <c r="B11" s="8" t="s">
        <v>20</v>
      </c>
      <c r="C11" s="6">
        <v>322</v>
      </c>
      <c r="D11" s="6">
        <v>19</v>
      </c>
      <c r="E11" s="6">
        <v>0</v>
      </c>
      <c r="F11" s="6">
        <v>28</v>
      </c>
      <c r="G11" s="6">
        <v>5</v>
      </c>
      <c r="H11" s="60">
        <v>79</v>
      </c>
      <c r="I11" s="63">
        <v>35</v>
      </c>
      <c r="J11" s="6">
        <v>79</v>
      </c>
      <c r="K11" s="6">
        <f t="shared" si="0"/>
        <v>567</v>
      </c>
    </row>
    <row r="12" spans="2:13" ht="16.5">
      <c r="B12" s="8" t="s">
        <v>21</v>
      </c>
      <c r="C12" s="75">
        <v>204</v>
      </c>
      <c r="D12" s="75">
        <v>17</v>
      </c>
      <c r="E12" s="75">
        <v>4</v>
      </c>
      <c r="F12" s="75">
        <v>27</v>
      </c>
      <c r="G12" s="75">
        <v>1</v>
      </c>
      <c r="H12" s="75">
        <v>92</v>
      </c>
      <c r="I12" s="75">
        <v>43</v>
      </c>
      <c r="J12" s="75">
        <v>21</v>
      </c>
      <c r="K12" s="6">
        <f t="shared" si="0"/>
        <v>409</v>
      </c>
    </row>
    <row r="13" spans="2:13" ht="16.5">
      <c r="B13" s="8" t="s">
        <v>42</v>
      </c>
      <c r="C13" s="76">
        <v>295</v>
      </c>
      <c r="D13" s="76">
        <v>18</v>
      </c>
      <c r="E13" s="76">
        <v>17</v>
      </c>
      <c r="F13" s="76">
        <v>11</v>
      </c>
      <c r="G13" s="76">
        <v>4</v>
      </c>
      <c r="H13" s="76">
        <v>86</v>
      </c>
      <c r="I13" s="76">
        <v>126</v>
      </c>
      <c r="J13" s="76">
        <v>42</v>
      </c>
      <c r="K13" s="6">
        <f t="shared" si="0"/>
        <v>599</v>
      </c>
    </row>
    <row r="14" spans="2:13" ht="16.5">
      <c r="B14" s="8" t="s">
        <v>23</v>
      </c>
      <c r="C14" s="6">
        <v>207</v>
      </c>
      <c r="D14" s="6">
        <v>19</v>
      </c>
      <c r="E14" s="6">
        <v>9</v>
      </c>
      <c r="F14" s="6">
        <v>4</v>
      </c>
      <c r="G14" s="6">
        <v>4</v>
      </c>
      <c r="H14" s="6">
        <v>80</v>
      </c>
      <c r="I14" s="75">
        <v>50</v>
      </c>
      <c r="J14" s="6">
        <v>19</v>
      </c>
      <c r="K14" s="6">
        <f t="shared" si="0"/>
        <v>392</v>
      </c>
    </row>
    <row r="15" spans="2:13">
      <c r="B15" s="8" t="s">
        <v>43</v>
      </c>
      <c r="C15" s="138">
        <v>257</v>
      </c>
      <c r="D15" s="138">
        <v>6</v>
      </c>
      <c r="E15" s="138">
        <v>6</v>
      </c>
      <c r="F15" s="138">
        <v>13</v>
      </c>
      <c r="G15" s="138">
        <v>1</v>
      </c>
      <c r="H15" s="138">
        <v>34</v>
      </c>
      <c r="I15" s="139">
        <v>38</v>
      </c>
      <c r="J15" s="138">
        <v>1</v>
      </c>
      <c r="K15" s="6">
        <f t="shared" si="0"/>
        <v>356</v>
      </c>
    </row>
    <row r="16" spans="2:13">
      <c r="B16" s="8" t="s">
        <v>25</v>
      </c>
      <c r="C16" s="128">
        <v>147</v>
      </c>
      <c r="D16" s="138">
        <v>7</v>
      </c>
      <c r="E16" s="138">
        <v>13</v>
      </c>
      <c r="F16" s="138">
        <v>10</v>
      </c>
      <c r="G16" s="138">
        <v>1</v>
      </c>
      <c r="H16" s="138">
        <v>20</v>
      </c>
      <c r="I16" s="139">
        <v>9</v>
      </c>
      <c r="J16" s="138">
        <v>26</v>
      </c>
      <c r="K16" s="6">
        <f t="shared" si="0"/>
        <v>233</v>
      </c>
      <c r="M16" s="12"/>
    </row>
    <row r="17" spans="2:13">
      <c r="B17" s="8" t="s">
        <v>26</v>
      </c>
      <c r="C17" s="138">
        <v>55</v>
      </c>
      <c r="D17" s="138">
        <v>1</v>
      </c>
      <c r="E17" s="138">
        <v>12</v>
      </c>
      <c r="F17" s="138">
        <v>5</v>
      </c>
      <c r="G17" s="138">
        <v>1</v>
      </c>
      <c r="H17" s="138">
        <v>3</v>
      </c>
      <c r="I17" s="139">
        <v>26</v>
      </c>
      <c r="J17" s="138">
        <v>16</v>
      </c>
      <c r="K17" s="6">
        <f t="shared" si="0"/>
        <v>119</v>
      </c>
      <c r="M17" s="12"/>
    </row>
    <row r="18" spans="2:13">
      <c r="B18" s="47" t="s">
        <v>8</v>
      </c>
      <c r="C18" s="45">
        <f t="shared" ref="C18:K18" si="1">SUM(C6:C17)</f>
        <v>2218</v>
      </c>
      <c r="D18" s="45">
        <f t="shared" si="1"/>
        <v>143</v>
      </c>
      <c r="E18" s="45">
        <f t="shared" si="1"/>
        <v>76</v>
      </c>
      <c r="F18" s="45">
        <f t="shared" si="1"/>
        <v>134</v>
      </c>
      <c r="G18" s="45">
        <f t="shared" si="1"/>
        <v>20</v>
      </c>
      <c r="H18" s="45">
        <f t="shared" si="1"/>
        <v>482</v>
      </c>
      <c r="I18" s="45">
        <f t="shared" si="1"/>
        <v>400</v>
      </c>
      <c r="J18" s="45">
        <f t="shared" si="1"/>
        <v>257</v>
      </c>
      <c r="K18" s="45">
        <f t="shared" si="1"/>
        <v>3730</v>
      </c>
      <c r="M18" s="12"/>
    </row>
    <row r="19" spans="2:13">
      <c r="I19" s="11"/>
      <c r="M19" s="11"/>
    </row>
    <row r="20" spans="2:13" ht="18" customHeight="1">
      <c r="B20" s="110" t="s">
        <v>153</v>
      </c>
      <c r="C20" s="111"/>
      <c r="D20" s="111"/>
    </row>
    <row r="21" spans="2:13">
      <c r="B21" s="114"/>
      <c r="C21" s="114"/>
    </row>
  </sheetData>
  <mergeCells count="6">
    <mergeCell ref="B21:C21"/>
    <mergeCell ref="B3:J3"/>
    <mergeCell ref="B1:J1"/>
    <mergeCell ref="B20:D20"/>
    <mergeCell ref="B2:J2"/>
    <mergeCell ref="B4:J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E28"/>
  <sheetViews>
    <sheetView tabSelected="1" topLeftCell="A6" zoomScaleNormal="100" workbookViewId="0">
      <selection activeCell="AG25" sqref="AG25"/>
    </sheetView>
  </sheetViews>
  <sheetFormatPr baseColWidth="10" defaultColWidth="9.140625" defaultRowHeight="15"/>
  <cols>
    <col min="1" max="1" width="0.140625" customWidth="1"/>
    <col min="2" max="2" width="6.28515625" customWidth="1"/>
    <col min="3" max="4" width="4.42578125" customWidth="1"/>
    <col min="5" max="5" width="3.5703125" style="2" customWidth="1"/>
    <col min="6" max="6" width="6.7109375" style="2" customWidth="1"/>
    <col min="7" max="7" width="5.140625" style="2" customWidth="1"/>
    <col min="8" max="8" width="4.7109375" style="2" customWidth="1"/>
    <col min="9" max="10" width="4.5703125" style="2" customWidth="1"/>
    <col min="11" max="11" width="5.140625" style="14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.85546875" style="2" customWidth="1"/>
    <col min="19" max="19" width="7.140625" style="2" customWidth="1"/>
    <col min="20" max="21" width="4.85546875" style="2" customWidth="1"/>
    <col min="22" max="22" width="3.5703125" style="2" customWidth="1"/>
    <col min="23" max="23" width="4.42578125" style="2" customWidth="1"/>
    <col min="24" max="24" width="5.28515625" style="2" customWidth="1"/>
    <col min="25" max="25" width="5.42578125" style="2" customWidth="1"/>
    <col min="26" max="26" width="4.85546875" style="2" customWidth="1"/>
    <col min="27" max="27" width="5.85546875" style="2" customWidth="1"/>
    <col min="28" max="28" width="4.85546875" style="2" customWidth="1"/>
    <col min="29" max="29" width="5.28515625" style="2" customWidth="1"/>
    <col min="30" max="30" width="6.42578125" customWidth="1"/>
    <col min="31" max="31" width="8.85546875" customWidth="1"/>
    <col min="32" max="225" width="11.42578125" customWidth="1"/>
  </cols>
  <sheetData>
    <row r="1" spans="2:31" ht="16.5"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</row>
    <row r="2" spans="2:31" ht="16.5" customHeight="1">
      <c r="B2" s="104" t="s">
        <v>28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</row>
    <row r="3" spans="2:31" ht="20.25">
      <c r="B3" s="105" t="s">
        <v>2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</row>
    <row r="4" spans="2:31" ht="18.75" customHeight="1">
      <c r="B4" s="101" t="s">
        <v>92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2:31" ht="40.5" customHeight="1">
      <c r="B5" s="77" t="s">
        <v>31</v>
      </c>
      <c r="C5" s="115" t="s">
        <v>93</v>
      </c>
      <c r="D5" s="115"/>
      <c r="E5" s="115"/>
      <c r="F5" s="115"/>
      <c r="G5" s="115"/>
      <c r="H5" s="115"/>
      <c r="I5" s="115"/>
      <c r="J5" s="115"/>
      <c r="K5" s="115" t="s">
        <v>94</v>
      </c>
      <c r="L5" s="115"/>
      <c r="M5" s="115"/>
      <c r="N5" s="115"/>
      <c r="O5" s="115"/>
      <c r="P5" s="115" t="s">
        <v>95</v>
      </c>
      <c r="Q5" s="115"/>
      <c r="R5" s="115"/>
      <c r="S5" s="115"/>
      <c r="T5" s="115" t="s">
        <v>96</v>
      </c>
      <c r="U5" s="115"/>
      <c r="V5" s="115"/>
      <c r="W5" s="115"/>
      <c r="X5" s="115"/>
      <c r="Y5" s="115"/>
      <c r="Z5" s="115"/>
      <c r="AA5" s="116" t="s">
        <v>97</v>
      </c>
      <c r="AB5" s="116"/>
      <c r="AC5" s="116"/>
      <c r="AD5" s="100" t="s">
        <v>98</v>
      </c>
      <c r="AE5" s="100" t="s">
        <v>99</v>
      </c>
    </row>
    <row r="6" spans="2:31" ht="36" customHeight="1">
      <c r="B6" s="78"/>
      <c r="C6" s="97" t="s">
        <v>100</v>
      </c>
      <c r="D6" s="98" t="s">
        <v>101</v>
      </c>
      <c r="E6" s="98" t="s">
        <v>102</v>
      </c>
      <c r="F6" s="99" t="s">
        <v>103</v>
      </c>
      <c r="G6" s="79" t="s">
        <v>104</v>
      </c>
      <c r="H6" s="79" t="s">
        <v>105</v>
      </c>
      <c r="I6" s="98" t="s">
        <v>152</v>
      </c>
      <c r="J6" s="97" t="s">
        <v>107</v>
      </c>
      <c r="K6" s="79" t="s">
        <v>101</v>
      </c>
      <c r="L6" s="79" t="s">
        <v>108</v>
      </c>
      <c r="M6" s="79" t="s">
        <v>100</v>
      </c>
      <c r="N6" s="79" t="s">
        <v>109</v>
      </c>
      <c r="O6" s="79" t="s">
        <v>110</v>
      </c>
      <c r="P6" s="79" t="s">
        <v>111</v>
      </c>
      <c r="Q6" s="24" t="s">
        <v>106</v>
      </c>
      <c r="R6" s="79" t="s">
        <v>112</v>
      </c>
      <c r="S6" s="79" t="s">
        <v>113</v>
      </c>
      <c r="T6" s="79" t="s">
        <v>104</v>
      </c>
      <c r="U6" s="79" t="s">
        <v>100</v>
      </c>
      <c r="V6" s="79" t="s">
        <v>114</v>
      </c>
      <c r="W6" s="79" t="s">
        <v>101</v>
      </c>
      <c r="X6" s="79" t="s">
        <v>105</v>
      </c>
      <c r="Y6" s="79" t="s">
        <v>152</v>
      </c>
      <c r="Z6" s="79" t="s">
        <v>103</v>
      </c>
      <c r="AA6" s="79" t="s">
        <v>111</v>
      </c>
      <c r="AB6" s="79" t="s">
        <v>106</v>
      </c>
      <c r="AC6" s="79" t="s">
        <v>113</v>
      </c>
      <c r="AD6" s="79" t="s">
        <v>106</v>
      </c>
      <c r="AE6" s="14"/>
    </row>
    <row r="7" spans="2:31">
      <c r="B7" s="49" t="s">
        <v>15</v>
      </c>
      <c r="C7" s="80">
        <v>30</v>
      </c>
      <c r="D7" s="50">
        <v>20</v>
      </c>
      <c r="E7" s="81">
        <v>20</v>
      </c>
      <c r="F7" s="82">
        <v>0</v>
      </c>
      <c r="G7" s="83">
        <v>20</v>
      </c>
      <c r="H7" s="83">
        <v>20</v>
      </c>
      <c r="I7" s="83">
        <v>22</v>
      </c>
      <c r="J7" s="83">
        <v>110</v>
      </c>
      <c r="K7" s="84">
        <v>41</v>
      </c>
      <c r="L7" s="10">
        <v>41</v>
      </c>
      <c r="M7" s="10">
        <v>0</v>
      </c>
      <c r="N7" s="85">
        <v>0</v>
      </c>
      <c r="O7" s="81">
        <v>30</v>
      </c>
      <c r="P7" s="81">
        <v>30</v>
      </c>
      <c r="Q7" s="81">
        <v>8</v>
      </c>
      <c r="R7" s="81">
        <v>0</v>
      </c>
      <c r="S7" s="81">
        <v>30</v>
      </c>
      <c r="T7" s="81">
        <v>20</v>
      </c>
      <c r="U7" s="81">
        <v>18</v>
      </c>
      <c r="V7" s="81">
        <v>6</v>
      </c>
      <c r="W7" s="81">
        <v>0</v>
      </c>
      <c r="X7" s="81">
        <v>0</v>
      </c>
      <c r="Y7" s="81">
        <v>0</v>
      </c>
      <c r="Z7" s="81">
        <v>3</v>
      </c>
      <c r="AA7" s="81">
        <v>0</v>
      </c>
      <c r="AB7" s="81">
        <v>14</v>
      </c>
      <c r="AC7" s="81">
        <v>0</v>
      </c>
      <c r="AD7" s="81">
        <v>0</v>
      </c>
      <c r="AE7" s="84">
        <f>D7+K7</f>
        <v>61</v>
      </c>
    </row>
    <row r="8" spans="2:31">
      <c r="B8" s="49" t="s">
        <v>16</v>
      </c>
      <c r="C8" s="80">
        <v>30</v>
      </c>
      <c r="D8" s="50">
        <v>19</v>
      </c>
      <c r="E8" s="81">
        <v>17</v>
      </c>
      <c r="F8" s="82">
        <v>0</v>
      </c>
      <c r="G8" s="82">
        <v>19</v>
      </c>
      <c r="H8" s="82">
        <v>53</v>
      </c>
      <c r="I8" s="83">
        <v>7</v>
      </c>
      <c r="J8" s="83">
        <v>47</v>
      </c>
      <c r="K8" s="86">
        <v>96</v>
      </c>
      <c r="L8" s="81">
        <v>96</v>
      </c>
      <c r="M8" s="10">
        <v>100</v>
      </c>
      <c r="N8" s="10">
        <v>0</v>
      </c>
      <c r="O8" s="81">
        <v>30</v>
      </c>
      <c r="P8" s="81">
        <v>30</v>
      </c>
      <c r="Q8" s="81">
        <v>7</v>
      </c>
      <c r="R8" s="81">
        <v>0</v>
      </c>
      <c r="S8" s="81">
        <v>30</v>
      </c>
      <c r="T8" s="81">
        <v>53</v>
      </c>
      <c r="U8" s="81">
        <v>107</v>
      </c>
      <c r="V8" s="81">
        <v>4</v>
      </c>
      <c r="W8" s="81">
        <v>0</v>
      </c>
      <c r="X8" s="87">
        <v>0</v>
      </c>
      <c r="Y8" s="87">
        <v>0</v>
      </c>
      <c r="Z8" s="81">
        <v>2</v>
      </c>
      <c r="AA8" s="81">
        <v>0</v>
      </c>
      <c r="AB8" s="81">
        <v>0</v>
      </c>
      <c r="AC8" s="81">
        <v>0</v>
      </c>
      <c r="AD8" s="81">
        <v>0</v>
      </c>
      <c r="AE8" s="84">
        <f t="shared" ref="AE8:AE18" si="0">D8+K8</f>
        <v>115</v>
      </c>
    </row>
    <row r="9" spans="2:31">
      <c r="B9" s="49" t="s">
        <v>115</v>
      </c>
      <c r="C9" s="80">
        <v>30</v>
      </c>
      <c r="D9" s="50">
        <v>0</v>
      </c>
      <c r="E9" s="87">
        <v>0</v>
      </c>
      <c r="F9" s="88">
        <v>0</v>
      </c>
      <c r="G9" s="89">
        <v>0</v>
      </c>
      <c r="H9" s="89">
        <v>24</v>
      </c>
      <c r="I9" s="89">
        <v>20</v>
      </c>
      <c r="J9" s="89">
        <v>105</v>
      </c>
      <c r="K9" s="90">
        <v>45</v>
      </c>
      <c r="L9" s="91">
        <v>45</v>
      </c>
      <c r="M9" s="10">
        <v>100</v>
      </c>
      <c r="N9" s="10">
        <v>12</v>
      </c>
      <c r="O9" s="91">
        <v>90</v>
      </c>
      <c r="P9" s="91">
        <v>90</v>
      </c>
      <c r="Q9" s="81">
        <v>0</v>
      </c>
      <c r="R9" s="81">
        <v>8</v>
      </c>
      <c r="S9" s="91">
        <v>90</v>
      </c>
      <c r="T9" s="87">
        <v>24</v>
      </c>
      <c r="U9" s="87">
        <v>67</v>
      </c>
      <c r="V9" s="87">
        <v>3</v>
      </c>
      <c r="W9" s="81">
        <v>0</v>
      </c>
      <c r="X9" s="81">
        <v>0</v>
      </c>
      <c r="Y9" s="81">
        <v>0</v>
      </c>
      <c r="Z9" s="87">
        <v>0</v>
      </c>
      <c r="AA9" s="81">
        <v>0</v>
      </c>
      <c r="AB9" s="87">
        <v>0</v>
      </c>
      <c r="AC9" s="87">
        <v>0</v>
      </c>
      <c r="AD9" s="87">
        <v>20</v>
      </c>
      <c r="AE9" s="84">
        <f t="shared" si="0"/>
        <v>45</v>
      </c>
    </row>
    <row r="10" spans="2:31">
      <c r="B10" s="49" t="s">
        <v>18</v>
      </c>
      <c r="C10" s="80">
        <v>35</v>
      </c>
      <c r="D10" s="50">
        <v>35</v>
      </c>
      <c r="E10" s="50">
        <v>28</v>
      </c>
      <c r="F10" s="10">
        <v>0</v>
      </c>
      <c r="G10" s="92">
        <v>41</v>
      </c>
      <c r="H10" s="85">
        <v>30</v>
      </c>
      <c r="I10" s="85">
        <v>96</v>
      </c>
      <c r="J10" s="85">
        <v>28</v>
      </c>
      <c r="K10" s="85">
        <v>98</v>
      </c>
      <c r="L10" s="84">
        <v>98</v>
      </c>
      <c r="M10" s="10">
        <v>0</v>
      </c>
      <c r="N10" s="10">
        <v>0</v>
      </c>
      <c r="O10" s="85">
        <v>60</v>
      </c>
      <c r="P10" s="85">
        <v>60</v>
      </c>
      <c r="Q10" s="10">
        <v>54</v>
      </c>
      <c r="R10" s="81">
        <v>4</v>
      </c>
      <c r="S10" s="10">
        <v>30</v>
      </c>
      <c r="T10" s="10">
        <v>60</v>
      </c>
      <c r="U10" s="10">
        <v>50</v>
      </c>
      <c r="V10" s="10">
        <v>16</v>
      </c>
      <c r="W10" s="81">
        <v>0</v>
      </c>
      <c r="X10" s="81">
        <v>0</v>
      </c>
      <c r="Y10" s="81">
        <v>0</v>
      </c>
      <c r="Z10" s="87">
        <v>0</v>
      </c>
      <c r="AA10" s="81">
        <v>0</v>
      </c>
      <c r="AB10" s="81">
        <v>0</v>
      </c>
      <c r="AC10" s="81">
        <v>0</v>
      </c>
      <c r="AD10" s="10">
        <v>42</v>
      </c>
      <c r="AE10" s="84">
        <f t="shared" si="0"/>
        <v>133</v>
      </c>
    </row>
    <row r="11" spans="2:31" ht="17.25" customHeight="1">
      <c r="B11" s="49" t="s">
        <v>19</v>
      </c>
      <c r="C11" s="80">
        <v>30</v>
      </c>
      <c r="D11" s="50">
        <v>20</v>
      </c>
      <c r="E11" s="50">
        <v>12</v>
      </c>
      <c r="F11" s="10">
        <v>0</v>
      </c>
      <c r="G11" s="85">
        <v>20</v>
      </c>
      <c r="H11" s="93">
        <v>24</v>
      </c>
      <c r="I11" s="85">
        <v>35</v>
      </c>
      <c r="J11" s="85">
        <v>15</v>
      </c>
      <c r="K11" s="84">
        <v>29</v>
      </c>
      <c r="L11" s="10">
        <v>29</v>
      </c>
      <c r="M11" s="10">
        <v>50</v>
      </c>
      <c r="N11" s="85">
        <v>33</v>
      </c>
      <c r="O11" s="10">
        <v>60</v>
      </c>
      <c r="P11" s="10">
        <v>60</v>
      </c>
      <c r="Q11" s="10">
        <v>24</v>
      </c>
      <c r="R11" s="81">
        <v>0</v>
      </c>
      <c r="S11" s="65">
        <v>60</v>
      </c>
      <c r="T11" s="94">
        <v>24</v>
      </c>
      <c r="U11" s="94">
        <v>35</v>
      </c>
      <c r="V11" s="95">
        <v>1</v>
      </c>
      <c r="W11" s="81">
        <v>0</v>
      </c>
      <c r="X11" s="87">
        <v>0</v>
      </c>
      <c r="Y11" s="87">
        <v>0</v>
      </c>
      <c r="Z11" s="10">
        <v>2</v>
      </c>
      <c r="AA11" s="81">
        <v>0</v>
      </c>
      <c r="AB11" s="10">
        <v>0</v>
      </c>
      <c r="AC11" s="81">
        <v>0</v>
      </c>
      <c r="AD11" s="10">
        <v>35</v>
      </c>
      <c r="AE11" s="84">
        <f t="shared" si="0"/>
        <v>49</v>
      </c>
    </row>
    <row r="12" spans="2:31">
      <c r="B12" s="49" t="s">
        <v>20</v>
      </c>
      <c r="C12" s="80">
        <v>30</v>
      </c>
      <c r="D12" s="50">
        <v>36</v>
      </c>
      <c r="E12" s="2">
        <v>31</v>
      </c>
      <c r="F12" s="93">
        <v>0</v>
      </c>
      <c r="G12" s="93">
        <v>18</v>
      </c>
      <c r="H12" s="93">
        <v>49</v>
      </c>
      <c r="I12" s="93">
        <v>48</v>
      </c>
      <c r="J12" s="93">
        <v>36</v>
      </c>
      <c r="K12" s="84">
        <v>58</v>
      </c>
      <c r="L12" s="10">
        <v>58</v>
      </c>
      <c r="M12" s="10">
        <v>50</v>
      </c>
      <c r="N12" s="85">
        <v>172</v>
      </c>
      <c r="O12" s="10">
        <v>110</v>
      </c>
      <c r="P12" s="10">
        <v>110</v>
      </c>
      <c r="Q12" s="2">
        <v>37</v>
      </c>
      <c r="R12" s="81">
        <v>0</v>
      </c>
      <c r="S12" s="10">
        <v>110</v>
      </c>
      <c r="T12" s="68">
        <v>49</v>
      </c>
      <c r="U12" s="2">
        <v>52</v>
      </c>
      <c r="V12" s="2">
        <v>9</v>
      </c>
      <c r="W12" s="81">
        <v>0</v>
      </c>
      <c r="X12" s="81">
        <v>0</v>
      </c>
      <c r="Y12" s="81">
        <v>0</v>
      </c>
      <c r="Z12" s="2">
        <v>6</v>
      </c>
      <c r="AA12" s="81">
        <v>0</v>
      </c>
      <c r="AB12" s="2">
        <v>1</v>
      </c>
      <c r="AC12" s="81">
        <v>0</v>
      </c>
      <c r="AD12" s="2">
        <v>10</v>
      </c>
      <c r="AE12" s="84">
        <f t="shared" si="0"/>
        <v>94</v>
      </c>
    </row>
    <row r="13" spans="2:31">
      <c r="B13" s="49" t="s">
        <v>21</v>
      </c>
      <c r="C13" s="80">
        <v>100</v>
      </c>
      <c r="D13" s="85">
        <v>1</v>
      </c>
      <c r="E13" s="10">
        <v>0</v>
      </c>
      <c r="F13" s="85">
        <v>0</v>
      </c>
      <c r="G13" s="85">
        <v>0</v>
      </c>
      <c r="H13" s="85">
        <v>30</v>
      </c>
      <c r="I13" s="93">
        <v>6</v>
      </c>
      <c r="J13" s="93">
        <v>14</v>
      </c>
      <c r="K13" s="84">
        <v>43</v>
      </c>
      <c r="L13" s="10">
        <v>43</v>
      </c>
      <c r="M13" s="10">
        <v>50</v>
      </c>
      <c r="N13" s="85">
        <v>356</v>
      </c>
      <c r="O13" s="10">
        <v>30</v>
      </c>
      <c r="P13" s="85">
        <v>30</v>
      </c>
      <c r="Q13" s="2">
        <v>13</v>
      </c>
      <c r="R13" s="68">
        <v>19</v>
      </c>
      <c r="S13" s="85">
        <v>30</v>
      </c>
      <c r="T13" s="68">
        <v>40</v>
      </c>
      <c r="U13" s="68">
        <v>0</v>
      </c>
      <c r="V13" s="85">
        <v>1</v>
      </c>
      <c r="W13" s="87">
        <v>0</v>
      </c>
      <c r="X13" s="81">
        <v>0</v>
      </c>
      <c r="Y13" s="81">
        <v>0</v>
      </c>
      <c r="Z13" s="85">
        <v>1</v>
      </c>
      <c r="AA13" s="81">
        <v>0</v>
      </c>
      <c r="AB13" s="85">
        <v>0</v>
      </c>
      <c r="AC13" s="85">
        <v>0</v>
      </c>
      <c r="AD13" s="85">
        <v>6</v>
      </c>
      <c r="AE13" s="84">
        <f t="shared" si="0"/>
        <v>44</v>
      </c>
    </row>
    <row r="14" spans="2:31">
      <c r="B14" s="49" t="s">
        <v>22</v>
      </c>
      <c r="C14" s="85">
        <v>0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117</v>
      </c>
      <c r="L14" s="85">
        <v>117</v>
      </c>
      <c r="M14" s="85">
        <v>0</v>
      </c>
      <c r="N14" s="85">
        <v>0</v>
      </c>
      <c r="O14" s="85">
        <v>90</v>
      </c>
      <c r="P14" s="85">
        <v>90</v>
      </c>
      <c r="Q14" s="96">
        <v>14</v>
      </c>
      <c r="R14" s="96">
        <v>5</v>
      </c>
      <c r="S14" s="85">
        <v>90</v>
      </c>
      <c r="T14" s="85">
        <v>53</v>
      </c>
      <c r="U14" s="85">
        <v>0</v>
      </c>
      <c r="V14" s="85">
        <v>2</v>
      </c>
      <c r="W14" s="85">
        <v>0</v>
      </c>
      <c r="X14" s="87">
        <v>0</v>
      </c>
      <c r="Y14" s="87">
        <v>0</v>
      </c>
      <c r="Z14" s="85">
        <v>1</v>
      </c>
      <c r="AA14" s="81">
        <v>0</v>
      </c>
      <c r="AB14" s="85">
        <v>0</v>
      </c>
      <c r="AC14" s="85">
        <v>0</v>
      </c>
      <c r="AD14" s="81">
        <v>0</v>
      </c>
      <c r="AE14" s="84">
        <f t="shared" si="0"/>
        <v>117</v>
      </c>
    </row>
    <row r="15" spans="2:31">
      <c r="B15" s="49" t="s">
        <v>23</v>
      </c>
      <c r="C15" s="96">
        <v>0</v>
      </c>
      <c r="D15" s="85">
        <v>0</v>
      </c>
      <c r="E15" s="96">
        <v>0</v>
      </c>
      <c r="F15" s="85">
        <v>0</v>
      </c>
      <c r="G15" s="96">
        <v>0</v>
      </c>
      <c r="H15" s="85">
        <v>0</v>
      </c>
      <c r="I15" s="96">
        <v>0</v>
      </c>
      <c r="J15" s="85">
        <v>0</v>
      </c>
      <c r="K15" s="96">
        <v>111</v>
      </c>
      <c r="L15" s="96">
        <v>111</v>
      </c>
      <c r="M15" s="96">
        <v>0</v>
      </c>
      <c r="N15" s="85">
        <v>0</v>
      </c>
      <c r="O15" s="10">
        <v>120</v>
      </c>
      <c r="P15" s="2">
        <v>120</v>
      </c>
      <c r="Q15" s="2">
        <v>31</v>
      </c>
      <c r="R15" s="2">
        <v>19</v>
      </c>
      <c r="S15" s="2">
        <v>120</v>
      </c>
      <c r="T15" s="2">
        <v>112</v>
      </c>
      <c r="U15" s="2">
        <v>15</v>
      </c>
      <c r="V15" s="2">
        <v>1</v>
      </c>
      <c r="W15" s="87">
        <v>0</v>
      </c>
      <c r="X15" s="81">
        <v>112</v>
      </c>
      <c r="Y15" s="81">
        <v>52</v>
      </c>
      <c r="Z15" s="2">
        <v>2</v>
      </c>
      <c r="AA15" s="81">
        <v>0</v>
      </c>
      <c r="AB15" s="85">
        <v>0</v>
      </c>
      <c r="AC15" s="85">
        <v>0</v>
      </c>
      <c r="AD15" s="85">
        <v>0</v>
      </c>
      <c r="AE15" s="84">
        <f t="shared" si="0"/>
        <v>111</v>
      </c>
    </row>
    <row r="16" spans="2:31">
      <c r="B16" s="49" t="s">
        <v>24</v>
      </c>
      <c r="C16" s="140">
        <v>0</v>
      </c>
      <c r="D16" s="141">
        <v>0</v>
      </c>
      <c r="E16" s="140">
        <v>0</v>
      </c>
      <c r="F16" s="141">
        <v>0</v>
      </c>
      <c r="G16" s="140">
        <v>0</v>
      </c>
      <c r="H16" s="141">
        <v>0</v>
      </c>
      <c r="I16" s="140">
        <v>0</v>
      </c>
      <c r="J16" s="141">
        <v>0</v>
      </c>
      <c r="K16" s="142">
        <v>136</v>
      </c>
      <c r="L16" s="142">
        <v>136</v>
      </c>
      <c r="M16" s="142">
        <v>150</v>
      </c>
      <c r="N16" s="142">
        <v>0</v>
      </c>
      <c r="O16" s="142">
        <v>150</v>
      </c>
      <c r="P16" s="142">
        <v>150</v>
      </c>
      <c r="Q16" s="143">
        <v>33</v>
      </c>
      <c r="R16" s="143">
        <v>0</v>
      </c>
      <c r="S16" s="142">
        <v>150</v>
      </c>
      <c r="T16" s="142">
        <v>137</v>
      </c>
      <c r="U16" s="142">
        <v>6</v>
      </c>
      <c r="V16" s="142">
        <v>0</v>
      </c>
      <c r="W16" s="142">
        <v>164</v>
      </c>
      <c r="X16" s="142">
        <v>137</v>
      </c>
      <c r="Y16" s="142">
        <v>64</v>
      </c>
      <c r="Z16" s="143">
        <v>1</v>
      </c>
      <c r="AA16" s="144">
        <v>0</v>
      </c>
      <c r="AB16" s="145">
        <v>25</v>
      </c>
      <c r="AC16" s="142">
        <v>0</v>
      </c>
      <c r="AD16" s="142">
        <v>0</v>
      </c>
      <c r="AE16" s="146">
        <f t="shared" si="0"/>
        <v>136</v>
      </c>
    </row>
    <row r="17" spans="2:31">
      <c r="B17" s="49" t="s">
        <v>25</v>
      </c>
      <c r="C17" s="140">
        <v>0</v>
      </c>
      <c r="D17" s="141">
        <v>0</v>
      </c>
      <c r="E17" s="140">
        <v>0</v>
      </c>
      <c r="F17" s="141">
        <v>0</v>
      </c>
      <c r="G17" s="140">
        <v>0</v>
      </c>
      <c r="H17" s="141">
        <v>0</v>
      </c>
      <c r="I17" s="140">
        <v>0</v>
      </c>
      <c r="J17" s="141">
        <v>0</v>
      </c>
      <c r="K17" s="146">
        <v>77</v>
      </c>
      <c r="L17" s="146">
        <v>121</v>
      </c>
      <c r="M17" s="146">
        <v>113</v>
      </c>
      <c r="N17" s="146">
        <v>32</v>
      </c>
      <c r="O17" s="146">
        <v>120</v>
      </c>
      <c r="P17" s="146">
        <v>120</v>
      </c>
      <c r="Q17" s="125">
        <v>14</v>
      </c>
      <c r="R17" s="125">
        <v>0</v>
      </c>
      <c r="S17" s="146">
        <v>120</v>
      </c>
      <c r="T17" s="128">
        <v>59</v>
      </c>
      <c r="U17" s="128">
        <v>11</v>
      </c>
      <c r="V17" s="128">
        <v>3</v>
      </c>
      <c r="W17" s="128">
        <v>46</v>
      </c>
      <c r="X17" s="128">
        <v>59</v>
      </c>
      <c r="Y17" s="128">
        <v>46</v>
      </c>
      <c r="Z17" s="128">
        <v>2</v>
      </c>
      <c r="AA17" s="144">
        <v>0</v>
      </c>
      <c r="AB17" s="125">
        <v>30</v>
      </c>
      <c r="AC17" s="142">
        <v>0</v>
      </c>
      <c r="AD17" s="142">
        <v>0</v>
      </c>
      <c r="AE17" s="146">
        <f t="shared" si="0"/>
        <v>77</v>
      </c>
    </row>
    <row r="18" spans="2:31">
      <c r="B18" s="49" t="s">
        <v>26</v>
      </c>
      <c r="C18" s="140">
        <v>0</v>
      </c>
      <c r="D18" s="141">
        <v>0</v>
      </c>
      <c r="E18" s="140">
        <v>0</v>
      </c>
      <c r="F18" s="141">
        <v>0</v>
      </c>
      <c r="G18" s="140">
        <v>0</v>
      </c>
      <c r="H18" s="141">
        <v>0</v>
      </c>
      <c r="I18" s="140">
        <v>0</v>
      </c>
      <c r="J18" s="141">
        <v>0</v>
      </c>
      <c r="K18" s="146">
        <v>26</v>
      </c>
      <c r="L18" s="146">
        <v>26</v>
      </c>
      <c r="M18" s="147">
        <v>29</v>
      </c>
      <c r="N18" s="147">
        <v>0</v>
      </c>
      <c r="O18" s="147">
        <v>0</v>
      </c>
      <c r="P18" s="147">
        <v>0</v>
      </c>
      <c r="Q18" s="127">
        <v>3</v>
      </c>
      <c r="R18" s="127">
        <v>0</v>
      </c>
      <c r="S18" s="127">
        <v>0</v>
      </c>
      <c r="T18" s="127">
        <v>0</v>
      </c>
      <c r="U18" s="127">
        <v>0</v>
      </c>
      <c r="V18" s="127">
        <v>0</v>
      </c>
      <c r="W18" s="127">
        <v>0</v>
      </c>
      <c r="X18" s="127">
        <v>0</v>
      </c>
      <c r="Y18" s="127">
        <v>0</v>
      </c>
      <c r="Z18" s="127">
        <v>0</v>
      </c>
      <c r="AA18" s="144">
        <v>0</v>
      </c>
      <c r="AB18" s="127">
        <v>0</v>
      </c>
      <c r="AC18" s="142">
        <v>0</v>
      </c>
      <c r="AD18" s="142">
        <v>0</v>
      </c>
      <c r="AE18" s="146">
        <f t="shared" si="0"/>
        <v>26</v>
      </c>
    </row>
    <row r="19" spans="2:31">
      <c r="B19" s="51" t="s">
        <v>8</v>
      </c>
      <c r="C19" s="52">
        <f t="shared" ref="C19:S19" si="1">SUM(C7:C18)</f>
        <v>285</v>
      </c>
      <c r="D19" s="52">
        <f t="shared" si="1"/>
        <v>131</v>
      </c>
      <c r="E19" s="53">
        <f t="shared" si="1"/>
        <v>108</v>
      </c>
      <c r="F19" s="53">
        <f t="shared" si="1"/>
        <v>0</v>
      </c>
      <c r="G19" s="53">
        <f t="shared" si="1"/>
        <v>118</v>
      </c>
      <c r="H19" s="54">
        <f t="shared" si="1"/>
        <v>230</v>
      </c>
      <c r="I19" s="55">
        <f t="shared" si="1"/>
        <v>234</v>
      </c>
      <c r="J19" s="55">
        <f t="shared" si="1"/>
        <v>355</v>
      </c>
      <c r="K19" s="54">
        <f t="shared" si="1"/>
        <v>877</v>
      </c>
      <c r="L19" s="54">
        <f t="shared" si="1"/>
        <v>921</v>
      </c>
      <c r="M19" s="54">
        <f>SUM(M7:M18)</f>
        <v>642</v>
      </c>
      <c r="N19" s="54">
        <f t="shared" ref="N19" si="2">SUM(N7:N18)</f>
        <v>605</v>
      </c>
      <c r="O19" s="54">
        <f t="shared" si="1"/>
        <v>890</v>
      </c>
      <c r="P19" s="54">
        <f t="shared" si="1"/>
        <v>890</v>
      </c>
      <c r="Q19" s="54">
        <f t="shared" si="1"/>
        <v>238</v>
      </c>
      <c r="R19" s="54">
        <f t="shared" si="1"/>
        <v>55</v>
      </c>
      <c r="S19" s="54">
        <f t="shared" si="1"/>
        <v>860</v>
      </c>
      <c r="T19" s="54">
        <f>SUM(T7:T18)</f>
        <v>631</v>
      </c>
      <c r="U19" s="54">
        <f>SUM(U7:U18)</f>
        <v>361</v>
      </c>
      <c r="V19" s="54">
        <f t="shared" ref="V19:AB19" si="3">SUM(V7:V18)</f>
        <v>46</v>
      </c>
      <c r="W19" s="54">
        <f t="shared" si="3"/>
        <v>210</v>
      </c>
      <c r="X19" s="54">
        <f t="shared" si="3"/>
        <v>308</v>
      </c>
      <c r="Y19" s="54">
        <f t="shared" si="3"/>
        <v>162</v>
      </c>
      <c r="Z19" s="54">
        <f t="shared" si="3"/>
        <v>20</v>
      </c>
      <c r="AA19" s="54"/>
      <c r="AB19" s="54">
        <f t="shared" si="3"/>
        <v>70</v>
      </c>
      <c r="AC19" s="54">
        <f>SUM(AC7:AC18)</f>
        <v>0</v>
      </c>
      <c r="AD19" s="54">
        <f>SUM(AD7:AD18)</f>
        <v>113</v>
      </c>
      <c r="AE19" s="54">
        <f>SUM(AE7:AE18)</f>
        <v>1008</v>
      </c>
    </row>
    <row r="20" spans="2:31">
      <c r="B20" s="56"/>
      <c r="C20" s="45"/>
      <c r="D20" s="56"/>
      <c r="E20" s="120" t="s">
        <v>116</v>
      </c>
      <c r="F20" s="120"/>
      <c r="G20" s="120"/>
      <c r="H20" s="120"/>
      <c r="I20" s="120"/>
      <c r="J20" s="57"/>
      <c r="K20" s="48"/>
      <c r="M20" s="120" t="s">
        <v>116</v>
      </c>
      <c r="N20" s="120"/>
      <c r="O20" s="120"/>
      <c r="P20" s="120"/>
      <c r="Q20" s="120"/>
      <c r="T20" s="120" t="s">
        <v>116</v>
      </c>
      <c r="U20" s="120"/>
      <c r="V20" s="120"/>
      <c r="W20" s="120"/>
      <c r="X20" s="120"/>
    </row>
    <row r="21" spans="2:31" ht="19.5" customHeight="1">
      <c r="B21" s="118" t="s">
        <v>117</v>
      </c>
      <c r="C21" s="118"/>
      <c r="D21" s="22"/>
      <c r="E21" s="118" t="s">
        <v>118</v>
      </c>
      <c r="F21" s="118"/>
      <c r="G21" s="118"/>
      <c r="H21" s="118"/>
      <c r="I21" s="118"/>
      <c r="J21" s="118" t="s">
        <v>119</v>
      </c>
      <c r="K21" s="118"/>
      <c r="M21" s="117" t="s">
        <v>120</v>
      </c>
      <c r="N21" s="117"/>
      <c r="O21" s="117"/>
      <c r="P21" s="117"/>
      <c r="Q21" s="117"/>
      <c r="R21" s="14"/>
      <c r="S21" s="15"/>
      <c r="T21" s="22" t="s">
        <v>121</v>
      </c>
      <c r="U21" s="22"/>
      <c r="V21" s="23" t="s">
        <v>122</v>
      </c>
      <c r="W21" s="23"/>
      <c r="X21" s="15"/>
      <c r="Y21" s="15"/>
      <c r="Z21" s="15"/>
      <c r="AA21" s="15"/>
      <c r="AB21" s="15"/>
      <c r="AC21" s="15"/>
    </row>
    <row r="22" spans="2:31">
      <c r="B22" s="118" t="s">
        <v>123</v>
      </c>
      <c r="C22" s="118"/>
      <c r="D22" s="22"/>
      <c r="E22" s="118" t="s">
        <v>124</v>
      </c>
      <c r="F22" s="118"/>
      <c r="G22" s="118"/>
      <c r="H22" s="118"/>
      <c r="I22" s="118"/>
      <c r="J22" s="122" t="s">
        <v>125</v>
      </c>
      <c r="K22" s="122"/>
      <c r="M22" s="118" t="s">
        <v>126</v>
      </c>
      <c r="N22" s="118"/>
      <c r="O22" s="118"/>
      <c r="P22" s="118"/>
      <c r="Q22" s="118"/>
      <c r="T22" s="22" t="s">
        <v>127</v>
      </c>
      <c r="U22" s="22"/>
      <c r="V22" s="121" t="s">
        <v>128</v>
      </c>
      <c r="W22" s="121"/>
      <c r="X22" s="121"/>
    </row>
    <row r="23" spans="2:31">
      <c r="B23" s="118" t="s">
        <v>129</v>
      </c>
      <c r="C23" s="118"/>
      <c r="D23" s="22"/>
      <c r="E23" s="17" t="s">
        <v>130</v>
      </c>
      <c r="F23" s="17"/>
      <c r="G23" s="17"/>
      <c r="H23" s="17"/>
      <c r="I23" s="17"/>
      <c r="J23" s="118" t="s">
        <v>131</v>
      </c>
      <c r="K23" s="118"/>
      <c r="M23" s="118" t="s">
        <v>132</v>
      </c>
      <c r="N23" s="118"/>
      <c r="O23" s="118"/>
      <c r="P23" s="118"/>
      <c r="Q23" s="118"/>
      <c r="T23" s="22" t="s">
        <v>133</v>
      </c>
      <c r="U23" s="22"/>
      <c r="V23" s="23" t="s">
        <v>134</v>
      </c>
      <c r="W23" s="23"/>
      <c r="X23" s="25"/>
      <c r="Y23" s="25"/>
      <c r="Z23" s="25"/>
      <c r="AA23" s="25"/>
      <c r="AC23" s="10"/>
    </row>
    <row r="24" spans="2:31" ht="18.75" customHeight="1">
      <c r="B24" s="118" t="s">
        <v>135</v>
      </c>
      <c r="C24" s="118"/>
      <c r="D24" s="22"/>
      <c r="E24" s="118" t="s">
        <v>136</v>
      </c>
      <c r="F24" s="118"/>
      <c r="G24" s="118"/>
      <c r="H24" s="118"/>
      <c r="I24" s="118"/>
      <c r="J24" s="118" t="s">
        <v>137</v>
      </c>
      <c r="K24" s="118"/>
      <c r="L24" s="26"/>
      <c r="M24" s="117" t="s">
        <v>138</v>
      </c>
      <c r="N24" s="117"/>
      <c r="O24" s="117"/>
      <c r="P24" s="117"/>
      <c r="Q24" s="117"/>
      <c r="R24" s="26"/>
      <c r="T24" s="22" t="s">
        <v>139</v>
      </c>
      <c r="U24" s="22"/>
      <c r="V24" s="23" t="s">
        <v>140</v>
      </c>
      <c r="W24" s="23"/>
      <c r="X24" s="17"/>
      <c r="Y24" s="22"/>
      <c r="Z24" s="22"/>
      <c r="AA24" s="22"/>
    </row>
    <row r="25" spans="2:31" ht="22.5" customHeight="1">
      <c r="B25" s="118" t="s">
        <v>141</v>
      </c>
      <c r="C25" s="118"/>
      <c r="D25" s="22"/>
      <c r="E25" s="117" t="s">
        <v>142</v>
      </c>
      <c r="F25" s="117"/>
      <c r="G25" s="117"/>
      <c r="H25" s="117"/>
      <c r="I25" s="117"/>
      <c r="J25" s="118" t="s">
        <v>143</v>
      </c>
      <c r="K25" s="118"/>
      <c r="L25" s="22"/>
      <c r="M25" s="122" t="s">
        <v>144</v>
      </c>
      <c r="N25" s="122"/>
      <c r="O25" s="122"/>
      <c r="P25" s="122"/>
      <c r="Q25" s="122"/>
      <c r="T25" s="22" t="s">
        <v>145</v>
      </c>
      <c r="U25" s="22"/>
      <c r="V25" s="23" t="s">
        <v>146</v>
      </c>
      <c r="W25" s="23"/>
      <c r="X25" s="17"/>
      <c r="Y25" s="22"/>
      <c r="Z25" s="22"/>
      <c r="AA25" s="22"/>
    </row>
    <row r="26" spans="2:31">
      <c r="B26" s="118" t="s">
        <v>147</v>
      </c>
      <c r="C26" s="118"/>
      <c r="D26" s="17"/>
      <c r="E26" s="118" t="s">
        <v>148</v>
      </c>
      <c r="F26" s="118"/>
      <c r="G26" s="118"/>
      <c r="H26" s="118"/>
      <c r="I26" s="118"/>
      <c r="J26" s="21"/>
      <c r="Q26"/>
      <c r="R26"/>
      <c r="W26" s="16"/>
      <c r="X26" s="22"/>
      <c r="Y26" s="22"/>
      <c r="Z26" s="22"/>
      <c r="AA26" s="22"/>
    </row>
    <row r="27" spans="2:31">
      <c r="B27" s="118" t="s">
        <v>111</v>
      </c>
      <c r="C27" s="118"/>
      <c r="D27" s="22"/>
      <c r="E27" s="118" t="s">
        <v>149</v>
      </c>
      <c r="F27" s="118"/>
      <c r="G27" s="118"/>
      <c r="H27" s="118"/>
      <c r="I27" s="118"/>
      <c r="J27" s="21"/>
      <c r="W27" s="16"/>
      <c r="X27" s="22"/>
      <c r="Y27" s="22"/>
      <c r="Z27" s="22"/>
      <c r="AA27" s="22"/>
    </row>
    <row r="28" spans="2:31" ht="15" customHeight="1">
      <c r="B28" s="118" t="s">
        <v>150</v>
      </c>
      <c r="C28" s="118"/>
      <c r="E28" s="117" t="s">
        <v>151</v>
      </c>
      <c r="F28" s="117"/>
      <c r="G28" s="117"/>
      <c r="H28" s="117"/>
      <c r="I28" s="117"/>
      <c r="J28" s="21"/>
      <c r="K28" s="24"/>
      <c r="M28" s="119" t="s">
        <v>153</v>
      </c>
      <c r="N28" s="119"/>
      <c r="O28" s="119"/>
      <c r="P28" s="119"/>
      <c r="Q28" s="119"/>
      <c r="R28" s="119"/>
      <c r="S28" s="119"/>
      <c r="T28" s="119"/>
      <c r="U28" s="27"/>
      <c r="W28" s="16"/>
    </row>
  </sheetData>
  <mergeCells count="39">
    <mergeCell ref="T20:X20"/>
    <mergeCell ref="E20:I20"/>
    <mergeCell ref="M20:Q20"/>
    <mergeCell ref="M23:Q23"/>
    <mergeCell ref="E27:I27"/>
    <mergeCell ref="V22:X22"/>
    <mergeCell ref="J24:K24"/>
    <mergeCell ref="J25:K25"/>
    <mergeCell ref="J23:K23"/>
    <mergeCell ref="J21:K21"/>
    <mergeCell ref="J22:K22"/>
    <mergeCell ref="M25:Q25"/>
    <mergeCell ref="M21:Q21"/>
    <mergeCell ref="M22:Q22"/>
    <mergeCell ref="M24:Q24"/>
    <mergeCell ref="E26:I26"/>
    <mergeCell ref="E24:I24"/>
    <mergeCell ref="E22:I22"/>
    <mergeCell ref="E21:I21"/>
    <mergeCell ref="B25:C25"/>
    <mergeCell ref="B24:C24"/>
    <mergeCell ref="B23:C23"/>
    <mergeCell ref="E25:I25"/>
    <mergeCell ref="T5:Z5"/>
    <mergeCell ref="AA5:AC5"/>
    <mergeCell ref="E28:I28"/>
    <mergeCell ref="B28:C28"/>
    <mergeCell ref="B1:AC1"/>
    <mergeCell ref="B2:AC2"/>
    <mergeCell ref="B3:AC3"/>
    <mergeCell ref="B4:AC4"/>
    <mergeCell ref="C5:J5"/>
    <mergeCell ref="K5:O5"/>
    <mergeCell ref="M28:T28"/>
    <mergeCell ref="B21:C21"/>
    <mergeCell ref="B22:C22"/>
    <mergeCell ref="P5:S5"/>
    <mergeCell ref="B27:C27"/>
    <mergeCell ref="B26:C26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Resumen por Trimestre</vt:lpstr>
      <vt:lpstr>Préstamos de documentos</vt:lpstr>
      <vt:lpstr>Desarrollo de colecciones</vt:lpstr>
      <vt:lpstr>Est. por tipo de usuarios</vt:lpstr>
      <vt:lpstr>Est. por colecciones</vt:lpstr>
      <vt:lpstr>Est. por tipo de documento</vt:lpstr>
      <vt:lpstr>Proc. tecn. y responsable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2025-01-13T19:54:52Z</dcterms:modified>
  <cp:category/>
  <cp:contentStatus/>
</cp:coreProperties>
</file>