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12. Diciembre 2024/"/>
    </mc:Choice>
  </mc:AlternateContent>
  <xr:revisionPtr revIDLastSave="201" documentId="8_{188519B4-1A3B-4643-9D80-2301BBC6C98D}" xr6:coauthVersionLast="47" xr6:coauthVersionMax="47" xr10:uidLastSave="{81C26448-87CD-48A9-B648-90CC78F19F7E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INTERINATO!$B$14:$N$21</definedName>
    <definedName name="_xlnm.Print_Area" localSheetId="0">INTERINATO!$B$1:$N$31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8" i="23" l="1"/>
  <c r="M18" i="23"/>
  <c r="K18" i="23"/>
  <c r="K21" i="23" s="1"/>
  <c r="I18" i="23"/>
  <c r="M17" i="23"/>
  <c r="N17" i="23" s="1"/>
  <c r="M19" i="23"/>
  <c r="N19" i="23" s="1"/>
  <c r="M20" i="23"/>
  <c r="N20" i="23" s="1"/>
  <c r="M16" i="23"/>
  <c r="N16" i="23" s="1"/>
  <c r="M15" i="23"/>
  <c r="N15" i="23" s="1"/>
  <c r="L21" i="23"/>
  <c r="J21" i="23"/>
  <c r="I21" i="23"/>
  <c r="H21" i="23"/>
  <c r="M21" i="23" l="1"/>
  <c r="N21" i="23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<sst xmlns="http://schemas.openxmlformats.org/spreadsheetml/2006/main" count="1035" uniqueCount="312">
  <si>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</si>
  <si>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</si>
  <si>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</si>
  <si>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</si>
  <si>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</si>
  <si>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</si>
  <si>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</si>
  <si>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</si>
  <si>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</si>
  <si>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</si>
  <si>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</si>
  <si>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</si>
  <si>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</si>
  <si>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</si>
  <si>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</si>
  <si>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</si>
  <si>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</si>
  <si>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</si>
  <si>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</si>
  <si>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</si>
  <si>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</si>
  <si>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</si>
  <si>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</si>
  <si>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</si>
  <si>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</si>
  <si>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</si>
  <si>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</si>
  <si>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</si>
  <si>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</si>
  <si>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</si>
  <si>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</si>
  <si>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</si>
  <si>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</si>
  <si>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</si>
  <si>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</si>
  <si>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</si>
  <si>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</si>
  <si>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</si>
  <si>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</si>
  <si>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</si>
  <si>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</si>
  <si>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</si>
  <si>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</si>
  <si>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</si>
  <si>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</si>
  <si>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</si>
  <si>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</si>
  <si>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</si>
  <si>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</si>
  <si>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</si>
  <si>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</si>
  <si>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</si>
  <si>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</si>
  <si>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</si>
  <si>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</si>
  <si>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</si>
  <si>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</si>
  <si>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</si>
  <si>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</si>
  <si>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</si>
  <si>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</si>
  <si>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</si>
  <si>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</si>
  <si>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</si>
  <si>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</si>
  <si>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</si>
  <si>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</si>
  <si>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</si>
  <si>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</si>
  <si>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</si>
  <si>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</si>
  <si>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</si>
  <si>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</si>
  <si>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</si>
  <si>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</si>
  <si>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</si>
  <si>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</si>
  <si>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</si>
  <si>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</si>
  <si>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</si>
  <si>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</si>
  <si>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</si>
  <si>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</si>
  <si>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</si>
  <si>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</si>
  <si>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</si>
  <si>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</si>
  <si>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</si>
  <si>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</si>
  <si>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</si>
  <si>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</si>
  <si>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</si>
  <si>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</si>
  <si>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</si>
  <si>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</si>
  <si>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</si>
  <si>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</si>
  <si>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</si>
  <si>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</si>
  <si>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</si>
  <si>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</si>
  <si>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</si>
  <si>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</si>
  <si>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</si>
  <si>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</si>
  <si>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</si>
  <si>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</si>
  <si>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</si>
  <si>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</si>
  <si>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</si>
  <si>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</si>
  <si>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</si>
  <si>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</si>
  <si>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</si>
  <si>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</si>
  <si>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</si>
  <si>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</si>
  <si>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</si>
  <si>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</si>
  <si>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</si>
  <si>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</si>
  <si>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</si>
  <si>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</si>
  <si>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</si>
  <si>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</si>
  <si>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</si>
  <si>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</si>
  <si>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</si>
  <si>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</si>
  <si>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</si>
  <si>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</si>
  <si>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</si>
  <si>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</si>
  <si>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</si>
  <si>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</si>
  <si>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</si>
  <si>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</si>
  <si>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</si>
  <si>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</si>
  <si>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</si>
  <si>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</si>
  <si>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</si>
  <si>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</si>
  <si>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</si>
  <si>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</si>
  <si>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</si>
  <si>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</si>
  <si>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</si>
  <si>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</si>
  <si>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</si>
  <si>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</si>
  <si>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</si>
  <si>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</si>
  <si>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</si>
  <si>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</si>
  <si>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</si>
  <si>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</si>
  <si>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</si>
  <si>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</si>
  <si>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</si>
  <si>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</si>
  <si>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</si>
  <si>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</si>
  <si>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</si>
  <si>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</si>
  <si>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</si>
  <si>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</si>
  <si>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</si>
  <si>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</si>
  <si>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</si>
  <si>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</si>
  <si>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</si>
  <si>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</si>
  <si>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</si>
  <si>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</si>
  <si>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</si>
  <si>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</si>
  <si>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</si>
  <si>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</si>
  <si>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</si>
  <si>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</si>
  <si>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</si>
  <si>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</si>
  <si>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</si>
  <si>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</si>
  <si>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</si>
  <si>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</si>
  <si>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</si>
  <si>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</si>
  <si>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</si>
  <si>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</si>
  <si>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</si>
  <si>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</si>
  <si>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</si>
  <si>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</si>
  <si>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</si>
  <si>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</si>
  <si>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</si>
  <si>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</si>
  <si>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</si>
  <si>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</si>
  <si>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</si>
  <si>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</si>
  <si>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</si>
  <si>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</si>
  <si>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</si>
  <si>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</si>
  <si>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</si>
  <si>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</si>
  <si>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</si>
  <si>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</si>
  <si>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</si>
  <si>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</si>
  <si>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</si>
  <si>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</si>
  <si>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</si>
  <si>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</si>
  <si>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</si>
  <si>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</si>
  <si>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</si>
  <si>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</si>
  <si>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</si>
  <si>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</si>
  <si>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</si>
  <si>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</si>
  <si>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</si>
  <si>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</si>
  <si>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</si>
  <si>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</si>
  <si>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</si>
  <si>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</si>
  <si>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</si>
  <si>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</si>
  <si>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</si>
  <si>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</si>
  <si>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</si>
  <si>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</si>
  <si>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</si>
  <si>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</si>
  <si>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</si>
  <si>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</si>
  <si>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</si>
  <si>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</si>
  <si>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</si>
  <si>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</si>
  <si>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</si>
  <si>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</si>
  <si>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</si>
  <si>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</si>
  <si>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</si>
  <si>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</si>
  <si>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</si>
  <si>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</si>
  <si>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</si>
  <si>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</si>
  <si>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</si>
  <si>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</si>
  <si>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</si>
  <si>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</si>
  <si>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</si>
  <si>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</si>
  <si>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</si>
  <si>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</si>
  <si>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</si>
  <si>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</si>
  <si>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</si>
  <si>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</si>
  <si>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</si>
  <si>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</si>
  <si>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</si>
  <si>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</si>
  <si>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</si>
  <si>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</si>
  <si>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</si>
  <si>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</si>
  <si>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</si>
  <si>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</si>
  <si>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</si>
  <si>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</si>
  <si>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</si>
  <si>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</si>
  <si>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</si>
  <si>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</si>
  <si>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</si>
  <si>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</si>
  <si>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</si>
  <si>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</si>
  <si>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</si>
  <si>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 xml:space="preserve">Yellys Arbella Peña Lara </t>
  </si>
  <si>
    <t xml:space="preserve">Auxiliar Postgrado </t>
  </si>
  <si>
    <t>Instituto de Educación Superior en Formación Diplomática y Consular “Dr. Eduardo Latorre Rodríguez” (INESDYC)</t>
  </si>
  <si>
    <t>Departamento de Postgrado</t>
  </si>
  <si>
    <t>Interinato</t>
  </si>
  <si>
    <t>Responsable del Departamento Financiero</t>
  </si>
  <si>
    <t>Revisado por:</t>
  </si>
  <si>
    <t>REPORTE DE NÓMINA</t>
  </si>
  <si>
    <t>Secretaria</t>
  </si>
  <si>
    <t>Indhira Gitte Méndez</t>
  </si>
  <si>
    <t>Departamento de Planificación y Desarrollo</t>
  </si>
  <si>
    <t>Departamento de Recursos Humanos</t>
  </si>
  <si>
    <t xml:space="preserve">Técnico de Planificación </t>
  </si>
  <si>
    <t>Ana Julio Toribio Pérez</t>
  </si>
  <si>
    <t xml:space="preserve">Técnico de Recursos Humanos </t>
  </si>
  <si>
    <t xml:space="preserve">Ana Keylinine Reyes García </t>
  </si>
  <si>
    <t>Ana Maria Mercedes Rodriguez</t>
  </si>
  <si>
    <t xml:space="preserve">Vicerrectoría Administrativa  </t>
  </si>
  <si>
    <t xml:space="preserve">Auxiliar Administrativo </t>
  </si>
  <si>
    <t xml:space="preserve">Elanny Marisol Lachapel Casado </t>
  </si>
  <si>
    <t xml:space="preserve">Secretaria  </t>
  </si>
  <si>
    <t>Vicerrectoría Académica</t>
  </si>
  <si>
    <t xml:space="preserve">Vicerrector Administrativo </t>
  </si>
  <si>
    <t>PERSONAL EN INTERINATO CORRESPONDIENTE AL MES DE DICIEMBRE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</si>
</sst>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4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6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4" fontId="12" fillId="2" borderId="3" xfId="0" applyNumberFormat="1" applyFont="1" applyFill="1" applyBorder="1" applyAlignment="1">
      <alignment horizontal="right" vertical="center" wrapText="1"/>
    </xf>
    <xf numFmtId="4" fontId="12" fillId="2" borderId="4" xfId="0" applyNumberFormat="1" applyFont="1" applyFill="1" applyBorder="1" applyAlignment="1">
      <alignment horizontal="righ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0" fillId="3" borderId="0" xfId="0" applyFill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3537856</xdr:colOff>
      <xdr:row>0</xdr:row>
      <xdr:rowOff>136072</xdr:rowOff>
    </xdr:from>
    <xdr:to>
      <xdr:col>3</xdr:col>
      <xdr:colOff>968375</xdr:colOff>
      <xdr:row>11</xdr:row>
      <xdr:rowOff>54429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0231" y="136072"/>
          <a:ext cx="116114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32"/>
  <sheetViews>
    <sheetView tabSelected="1" zoomScale="70" zoomScaleNormal="70" zoomScaleSheetLayoutView="70" workbookViewId="0">
      <selection activeCell="B12" sqref="B12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79.140625" bestFit="1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48" t="s">
        <v>290</v>
      </c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</row>
    <row r="10" spans="2:21" s="1" customFormat="1" ht="15.75" x14ac:dyDescent="0.25">
      <c r="B10" s="49" t="s">
        <v>295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</row>
    <row r="11" spans="2:21" s="1" customFormat="1" ht="15" x14ac:dyDescent="0.25">
      <c r="B11" s="50" t="s">
        <v>311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</row>
    <row r="12" spans="2:21" s="1" customFormat="1" ht="16.5" customHeight="1" x14ac:dyDescent="0.25">
      <c r="B12" s="36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spans="2:21" s="1" customFormat="1" ht="13.5" customHeight="1" thickBot="1" x14ac:dyDescent="0.25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  <row r="14" spans="2:21" ht="33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ht="27.75" customHeight="1" x14ac:dyDescent="0.2">
      <c r="B15" s="38">
        <v>1</v>
      </c>
      <c r="C15" s="42" t="s">
        <v>303</v>
      </c>
      <c r="D15" s="43" t="s">
        <v>298</v>
      </c>
      <c r="E15" s="46" t="s">
        <v>300</v>
      </c>
      <c r="F15" s="39" t="s">
        <v>292</v>
      </c>
      <c r="G15" s="39" t="s">
        <v>287</v>
      </c>
      <c r="H15" s="40">
        <v>18200</v>
      </c>
      <c r="I15" s="40">
        <v>522.34</v>
      </c>
      <c r="J15" s="40">
        <v>3025.21</v>
      </c>
      <c r="K15" s="41">
        <v>553.28</v>
      </c>
      <c r="L15" s="40">
        <v>0</v>
      </c>
      <c r="M15" s="41">
        <f>+I15+J15+K15+L5</f>
        <v>4100.83</v>
      </c>
      <c r="N15" s="41">
        <f>+H15-M15</f>
        <v>14099.17</v>
      </c>
      <c r="O15" s="1"/>
      <c r="P15" s="1"/>
      <c r="Q15" s="1"/>
      <c r="R15" s="1"/>
      <c r="S15" s="1"/>
      <c r="T15" s="1"/>
      <c r="U15" s="1"/>
    </row>
    <row r="16" spans="2:21" s="1" customFormat="1" ht="38.25" customHeight="1" x14ac:dyDescent="0.2">
      <c r="B16" s="38">
        <v>2</v>
      </c>
      <c r="C16" s="42" t="s">
        <v>301</v>
      </c>
      <c r="D16" s="43" t="s">
        <v>299</v>
      </c>
      <c r="E16" s="46" t="s">
        <v>302</v>
      </c>
      <c r="F16" s="39" t="s">
        <v>292</v>
      </c>
      <c r="G16" s="39" t="s">
        <v>287</v>
      </c>
      <c r="H16" s="40">
        <v>18200</v>
      </c>
      <c r="I16" s="40">
        <v>522.34</v>
      </c>
      <c r="J16" s="40">
        <v>3025.21</v>
      </c>
      <c r="K16" s="41">
        <v>553.28</v>
      </c>
      <c r="L16" s="40">
        <v>0</v>
      </c>
      <c r="M16" s="41">
        <f>+I16+J16+K16</f>
        <v>4100.83</v>
      </c>
      <c r="N16" s="41">
        <f t="shared" ref="N16:N20" si="0">+H16-M16</f>
        <v>14099.17</v>
      </c>
    </row>
    <row r="17" spans="1:17" s="1" customFormat="1" ht="38.25" customHeight="1" x14ac:dyDescent="0.2">
      <c r="B17" s="38">
        <v>3</v>
      </c>
      <c r="C17" s="42" t="s">
        <v>304</v>
      </c>
      <c r="D17" s="43" t="s">
        <v>305</v>
      </c>
      <c r="E17" s="46" t="s">
        <v>306</v>
      </c>
      <c r="F17" s="39" t="s">
        <v>292</v>
      </c>
      <c r="G17" s="39" t="s">
        <v>287</v>
      </c>
      <c r="H17" s="40">
        <v>24000</v>
      </c>
      <c r="I17" s="40">
        <v>688.8</v>
      </c>
      <c r="J17" s="40">
        <v>3843.79</v>
      </c>
      <c r="K17" s="41">
        <v>729.6</v>
      </c>
      <c r="L17" s="40">
        <v>0</v>
      </c>
      <c r="M17" s="41">
        <f t="shared" ref="M17:M20" si="1">+I17+J17+K17</f>
        <v>5262.1900000000005</v>
      </c>
      <c r="N17" s="41">
        <f t="shared" si="0"/>
        <v>18737.809999999998</v>
      </c>
    </row>
    <row r="18" spans="1:17" s="1" customFormat="1" ht="38.25" customHeight="1" x14ac:dyDescent="0.2">
      <c r="B18" s="38">
        <v>4</v>
      </c>
      <c r="C18" s="42" t="s">
        <v>307</v>
      </c>
      <c r="D18" s="43" t="s">
        <v>309</v>
      </c>
      <c r="E18" s="46" t="s">
        <v>308</v>
      </c>
      <c r="F18" s="39" t="s">
        <v>292</v>
      </c>
      <c r="G18" s="39" t="s">
        <v>287</v>
      </c>
      <c r="H18" s="40">
        <v>25000</v>
      </c>
      <c r="I18" s="40">
        <f>+H18*0.0287</f>
        <v>717.5</v>
      </c>
      <c r="J18" s="40">
        <v>3984.93</v>
      </c>
      <c r="K18" s="41">
        <f>+H18*0.0304</f>
        <v>760</v>
      </c>
      <c r="L18" s="40">
        <v>0</v>
      </c>
      <c r="M18" s="41">
        <f t="shared" si="1"/>
        <v>5462.43</v>
      </c>
      <c r="N18" s="41">
        <f t="shared" si="0"/>
        <v>19537.57</v>
      </c>
    </row>
    <row r="19" spans="1:17" s="1" customFormat="1" ht="38.25" customHeight="1" x14ac:dyDescent="0.2">
      <c r="B19" s="38">
        <v>5</v>
      </c>
      <c r="C19" s="42" t="s">
        <v>297</v>
      </c>
      <c r="D19" s="43" t="s">
        <v>309</v>
      </c>
      <c r="E19" s="46" t="s">
        <v>296</v>
      </c>
      <c r="F19" s="39" t="s">
        <v>292</v>
      </c>
      <c r="G19" s="39" t="s">
        <v>287</v>
      </c>
      <c r="H19" s="40">
        <v>24000</v>
      </c>
      <c r="I19" s="40">
        <v>688.8</v>
      </c>
      <c r="J19" s="40">
        <v>3843.79</v>
      </c>
      <c r="K19" s="41">
        <v>729.6</v>
      </c>
      <c r="L19" s="40">
        <v>0</v>
      </c>
      <c r="M19" s="41">
        <f t="shared" si="1"/>
        <v>5262.1900000000005</v>
      </c>
      <c r="N19" s="41">
        <f t="shared" si="0"/>
        <v>18737.809999999998</v>
      </c>
    </row>
    <row r="20" spans="1:17" s="1" customFormat="1" ht="38.25" customHeight="1" thickBot="1" x14ac:dyDescent="0.25">
      <c r="B20" s="38">
        <v>6</v>
      </c>
      <c r="C20" s="42" t="s">
        <v>288</v>
      </c>
      <c r="D20" s="43" t="s">
        <v>291</v>
      </c>
      <c r="E20" s="46" t="s">
        <v>289</v>
      </c>
      <c r="F20" s="39" t="s">
        <v>292</v>
      </c>
      <c r="G20" s="39" t="s">
        <v>287</v>
      </c>
      <c r="H20" s="40">
        <v>31000</v>
      </c>
      <c r="I20" s="40">
        <v>889.7</v>
      </c>
      <c r="J20" s="40">
        <v>5066.96</v>
      </c>
      <c r="K20" s="41">
        <v>942.4</v>
      </c>
      <c r="L20" s="40">
        <v>0</v>
      </c>
      <c r="M20" s="41">
        <f t="shared" si="1"/>
        <v>6899.0599999999995</v>
      </c>
      <c r="N20" s="41">
        <f t="shared" si="0"/>
        <v>24100.940000000002</v>
      </c>
    </row>
    <row r="21" spans="1:17" ht="25.5" customHeight="1" thickBot="1" x14ac:dyDescent="0.25">
      <c r="B21" s="51" t="s">
        <v>63</v>
      </c>
      <c r="C21" s="52"/>
      <c r="D21" s="52"/>
      <c r="E21" s="52"/>
      <c r="F21" s="52"/>
      <c r="G21" s="53"/>
      <c r="H21" s="44">
        <f t="shared" ref="H21:N21" si="2">SUM(H15:H20)</f>
        <v>140400</v>
      </c>
      <c r="I21" s="44">
        <f t="shared" si="2"/>
        <v>4029.4799999999996</v>
      </c>
      <c r="J21" s="44">
        <f t="shared" si="2"/>
        <v>22789.89</v>
      </c>
      <c r="K21" s="44">
        <f t="shared" si="2"/>
        <v>4268.16</v>
      </c>
      <c r="L21" s="44">
        <f t="shared" si="2"/>
        <v>0</v>
      </c>
      <c r="M21" s="44">
        <f>SUM(M15:M20)</f>
        <v>31087.53</v>
      </c>
      <c r="N21" s="45">
        <f t="shared" si="2"/>
        <v>109312.47</v>
      </c>
      <c r="O21" s="1"/>
      <c r="P21" s="1"/>
      <c r="Q21" s="1"/>
    </row>
    <row r="22" spans="1:17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02.75" customHeight="1" x14ac:dyDescent="0.2">
      <c r="A23" s="1"/>
      <c r="B23" s="1"/>
      <c r="C23" s="1"/>
      <c r="D23" s="3"/>
      <c r="E23" s="1"/>
      <c r="F23" s="3"/>
      <c r="G23" s="3"/>
      <c r="H23" s="3"/>
      <c r="I23" s="1"/>
      <c r="J23" s="1"/>
      <c r="K23" s="1"/>
      <c r="L23" s="1"/>
      <c r="M23" s="1"/>
      <c r="N23" s="1"/>
      <c r="O23" s="1"/>
      <c r="P23" s="1"/>
      <c r="Q23" s="1"/>
    </row>
    <row r="24" spans="1:17" ht="14.25" x14ac:dyDescent="0.2">
      <c r="A24" s="1"/>
      <c r="B24" s="1"/>
      <c r="C24" s="35" t="s">
        <v>266</v>
      </c>
      <c r="D24" s="3"/>
      <c r="E24" s="35" t="s">
        <v>294</v>
      </c>
      <c r="F24" s="3"/>
      <c r="G24" s="3"/>
      <c r="H24" s="3"/>
      <c r="I24" s="3"/>
      <c r="J24" s="54" t="s">
        <v>268</v>
      </c>
      <c r="K24" s="54"/>
      <c r="L24" s="1"/>
      <c r="M24" s="1"/>
      <c r="N24" s="1"/>
      <c r="O24" s="1"/>
      <c r="P24" s="1"/>
      <c r="Q24" s="1"/>
    </row>
    <row r="25" spans="1:17" ht="14.25" x14ac:dyDescent="0.2">
      <c r="A25" s="1"/>
      <c r="B25" s="1"/>
      <c r="C25" s="35"/>
      <c r="D25" s="3"/>
      <c r="E25" s="35"/>
      <c r="F25" s="3"/>
      <c r="G25" s="3"/>
      <c r="H25" s="3"/>
      <c r="I25" s="3"/>
      <c r="J25" s="3"/>
      <c r="K25" s="54"/>
      <c r="L25" s="54"/>
      <c r="M25" s="3"/>
      <c r="N25" s="1"/>
      <c r="O25" s="1"/>
      <c r="P25" s="1"/>
      <c r="Q25" s="1"/>
    </row>
    <row r="26" spans="1:17" ht="59.25" customHeight="1" x14ac:dyDescent="0.2">
      <c r="A26" s="1"/>
      <c r="B26" s="1"/>
      <c r="C26" s="5"/>
      <c r="D26" s="3"/>
      <c r="E26" s="5"/>
      <c r="F26" s="3"/>
      <c r="G26" s="3"/>
      <c r="H26" s="3"/>
      <c r="I26" s="5"/>
      <c r="J26" s="5"/>
      <c r="K26" s="5"/>
      <c r="L26" s="5"/>
      <c r="M26" s="3"/>
      <c r="N26" s="1"/>
      <c r="O26" s="1"/>
      <c r="P26" s="1"/>
      <c r="Q26" s="1"/>
    </row>
    <row r="27" spans="1:17" ht="14.25" x14ac:dyDescent="0.2">
      <c r="A27" s="1"/>
      <c r="B27" s="1"/>
      <c r="C27" s="36" t="s">
        <v>267</v>
      </c>
      <c r="D27" s="3"/>
      <c r="E27" s="36" t="s">
        <v>293</v>
      </c>
      <c r="F27" s="3"/>
      <c r="G27" s="3"/>
      <c r="H27" s="3"/>
      <c r="I27" s="55" t="s">
        <v>310</v>
      </c>
      <c r="J27" s="55"/>
      <c r="K27" s="55"/>
      <c r="L27" s="55"/>
      <c r="M27" s="3"/>
      <c r="N27" s="1"/>
      <c r="O27" s="1"/>
      <c r="P27" s="1"/>
      <c r="Q27" s="1"/>
    </row>
    <row r="28" spans="1:17" ht="14.25" x14ac:dyDescent="0.2">
      <c r="A28" s="1"/>
      <c r="B28" s="1"/>
      <c r="C28" s="1"/>
      <c r="D28" s="3"/>
      <c r="E28" s="3"/>
      <c r="F28" s="3"/>
      <c r="G28" s="3"/>
      <c r="H28" s="3"/>
      <c r="I28" s="3"/>
      <c r="J28" s="3"/>
      <c r="K28" s="3"/>
      <c r="L28" s="3"/>
      <c r="M28" s="3"/>
      <c r="N28" s="1"/>
      <c r="O28" s="1"/>
      <c r="P28" s="1"/>
      <c r="Q28" s="1"/>
    </row>
    <row r="29" spans="1:17" ht="14.25" x14ac:dyDescent="0.2">
      <c r="A29" s="1"/>
      <c r="B29" s="1"/>
      <c r="C29" s="1"/>
      <c r="D29" s="1"/>
      <c r="E29" s="3"/>
      <c r="F29" s="35"/>
      <c r="G29" s="3"/>
      <c r="H29" s="4"/>
      <c r="I29" s="3"/>
      <c r="J29" s="3"/>
      <c r="K29" s="3"/>
      <c r="L29" s="3"/>
      <c r="M29" s="3"/>
      <c r="N29" s="1"/>
      <c r="O29" s="1"/>
      <c r="P29" s="1"/>
      <c r="Q29" s="1"/>
    </row>
    <row r="30" spans="1:17" ht="14.25" x14ac:dyDescent="0.2">
      <c r="A30" s="1"/>
      <c r="B30" s="1"/>
      <c r="C30" s="1"/>
      <c r="D30" s="35"/>
      <c r="E30" s="3"/>
      <c r="F30" s="35"/>
      <c r="G30" s="3"/>
      <c r="H30" s="35"/>
      <c r="I30" s="3"/>
      <c r="J30" s="3"/>
      <c r="K30" s="54"/>
      <c r="L30" s="54"/>
      <c r="M30" s="3"/>
      <c r="N30" s="1"/>
      <c r="O30" s="1"/>
      <c r="P30" s="1"/>
      <c r="Q30" s="1"/>
    </row>
    <row r="31" spans="1:17" ht="14.25" x14ac:dyDescent="0.2">
      <c r="A31" s="1"/>
      <c r="B31" s="1"/>
      <c r="C31" s="1"/>
      <c r="D31" s="3"/>
      <c r="E31" s="3"/>
      <c r="F31" s="3"/>
      <c r="G31" s="3"/>
      <c r="H31" s="3"/>
      <c r="I31" s="3"/>
      <c r="J31" s="3"/>
      <c r="K31" s="3"/>
      <c r="L31" s="3"/>
      <c r="M31" s="3"/>
      <c r="N31" s="1"/>
      <c r="O31" s="1"/>
      <c r="P31" s="1"/>
      <c r="Q31" s="1"/>
    </row>
    <row r="32" spans="1:17" ht="14.25" x14ac:dyDescent="0.2">
      <c r="D32" s="2"/>
      <c r="E32" s="2"/>
      <c r="F32" s="2"/>
      <c r="G32" s="2"/>
      <c r="H32" s="2"/>
      <c r="I32" s="2"/>
      <c r="J32" s="2"/>
      <c r="K32" s="2"/>
      <c r="L32" s="2"/>
      <c r="M32" s="2"/>
    </row>
  </sheetData>
  <mergeCells count="11">
    <mergeCell ref="B21:G21"/>
    <mergeCell ref="J24:K24"/>
    <mergeCell ref="K25:L25"/>
    <mergeCell ref="I27:L27"/>
    <mergeCell ref="K30:L30"/>
    <mergeCell ref="B13:P13"/>
    <mergeCell ref="B9:N9"/>
    <mergeCell ref="B10:N10"/>
    <mergeCell ref="B11:N11"/>
    <mergeCell ref="C12:O12"/>
    <mergeCell ref="P12:Q12"/>
  </mergeCells>
  <pageMargins left="0.23622047244094491" right="0.23622047244094491" top="0.74803149606299213" bottom="0.74803149606299213" header="0.31496062992125984" footer="0.31496062992125984"/>
  <pageSetup paperSize="5" scale="48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2024-12-02T14:48:34Z</cp:lastPrinted>
  <dcterms:created xsi:type="dcterms:W3CDTF">2017-10-11T04:49:31Z</dcterms:created>
  <dcterms:modified xsi:type="dcterms:W3CDTF">2025-01-07T13:21:33Z</dcterms:modified>
</cp:coreProperties>
</file>